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\shared\Экономисты внутренняя\Экономика 2020\Анализ\Школы\"/>
    </mc:Choice>
  </mc:AlternateContent>
  <bookViews>
    <workbookView xWindow="0" yWindow="0" windowWidth="28800" windowHeight="12135"/>
  </bookViews>
  <sheets>
    <sheet name="Неделя 1" sheetId="1" r:id="rId1"/>
    <sheet name="Неделя 2" sheetId="2" r:id="rId2"/>
  </sheets>
  <externalReferences>
    <externalReference r:id="rId3"/>
  </externalReferences>
  <definedNames>
    <definedName name="_xlnm._FilterDatabase" localSheetId="0" hidden="1">'Неделя 1'!$A$5:$G$161</definedName>
    <definedName name="_xlnm._FilterDatabase" localSheetId="1" hidden="1">'Неделя 2'!$A$3:$G$171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1" i="2" l="1"/>
  <c r="G171" i="2" s="1"/>
  <c r="F170" i="2"/>
  <c r="G170" i="2" s="1"/>
  <c r="F169" i="2"/>
  <c r="G169" i="2" s="1"/>
  <c r="G167" i="2"/>
  <c r="F167" i="2"/>
  <c r="G166" i="2"/>
  <c r="F166" i="2"/>
  <c r="G165" i="2"/>
  <c r="F165" i="2"/>
  <c r="G164" i="2"/>
  <c r="F164" i="2"/>
  <c r="G163" i="2"/>
  <c r="F162" i="2"/>
  <c r="G162" i="2" s="1"/>
  <c r="G161" i="2" s="1"/>
  <c r="G160" i="2"/>
  <c r="G159" i="2" s="1"/>
  <c r="F160" i="2"/>
  <c r="F158" i="2"/>
  <c r="G158" i="2" s="1"/>
  <c r="G157" i="2" s="1"/>
  <c r="G156" i="2"/>
  <c r="F156" i="2"/>
  <c r="G155" i="2"/>
  <c r="F153" i="2"/>
  <c r="G153" i="2" s="1"/>
  <c r="G152" i="2" s="1"/>
  <c r="G151" i="2"/>
  <c r="G150" i="2" s="1"/>
  <c r="F151" i="2"/>
  <c r="F149" i="2"/>
  <c r="G149" i="2" s="1"/>
  <c r="F148" i="2"/>
  <c r="G148" i="2" s="1"/>
  <c r="F147" i="2"/>
  <c r="G147" i="2" s="1"/>
  <c r="F146" i="2"/>
  <c r="G146" i="2" s="1"/>
  <c r="F145" i="2"/>
  <c r="G145" i="2" s="1"/>
  <c r="F144" i="2"/>
  <c r="G144" i="2" s="1"/>
  <c r="F143" i="2"/>
  <c r="G143" i="2" s="1"/>
  <c r="F142" i="2"/>
  <c r="G142" i="2" s="1"/>
  <c r="F141" i="2"/>
  <c r="G141" i="2" s="1"/>
  <c r="F140" i="2"/>
  <c r="G140" i="2" s="1"/>
  <c r="F139" i="2"/>
  <c r="G139" i="2" s="1"/>
  <c r="F138" i="2"/>
  <c r="G138" i="2" s="1"/>
  <c r="G136" i="2"/>
  <c r="F136" i="2"/>
  <c r="G135" i="2"/>
  <c r="F135" i="2"/>
  <c r="G134" i="2"/>
  <c r="F133" i="2"/>
  <c r="G133" i="2" s="1"/>
  <c r="F132" i="2"/>
  <c r="G132" i="2" s="1"/>
  <c r="F131" i="2"/>
  <c r="G131" i="2" s="1"/>
  <c r="G128" i="2"/>
  <c r="F128" i="2"/>
  <c r="G127" i="2"/>
  <c r="F127" i="2"/>
  <c r="G126" i="2"/>
  <c r="G125" i="2" s="1"/>
  <c r="F126" i="2"/>
  <c r="F124" i="2"/>
  <c r="G124" i="2" s="1"/>
  <c r="F123" i="2"/>
  <c r="G123" i="2" s="1"/>
  <c r="F122" i="2"/>
  <c r="G122" i="2" s="1"/>
  <c r="G120" i="2"/>
  <c r="F120" i="2"/>
  <c r="G119" i="2"/>
  <c r="F119" i="2"/>
  <c r="G118" i="2"/>
  <c r="F118" i="2"/>
  <c r="G117" i="2"/>
  <c r="F117" i="2"/>
  <c r="G116" i="2"/>
  <c r="F116" i="2"/>
  <c r="G115" i="2"/>
  <c r="F115" i="2"/>
  <c r="G114" i="2"/>
  <c r="F114" i="2"/>
  <c r="G113" i="2"/>
  <c r="F113" i="2"/>
  <c r="G112" i="2"/>
  <c r="F112" i="2"/>
  <c r="G111" i="2"/>
  <c r="F110" i="2"/>
  <c r="G110" i="2" s="1"/>
  <c r="F109" i="2"/>
  <c r="G109" i="2" s="1"/>
  <c r="F108" i="2"/>
  <c r="G108" i="2" s="1"/>
  <c r="G106" i="2"/>
  <c r="G105" i="2" s="1"/>
  <c r="F106" i="2"/>
  <c r="F104" i="2"/>
  <c r="G104" i="2" s="1"/>
  <c r="G103" i="2" s="1"/>
  <c r="G101" i="2"/>
  <c r="F101" i="2"/>
  <c r="G100" i="2"/>
  <c r="F99" i="2"/>
  <c r="G99" i="2" s="1"/>
  <c r="G98" i="2" s="1"/>
  <c r="G97" i="2"/>
  <c r="F97" i="2"/>
  <c r="G96" i="2"/>
  <c r="F96" i="2"/>
  <c r="G95" i="2"/>
  <c r="F94" i="2"/>
  <c r="G94" i="2" s="1"/>
  <c r="F93" i="2"/>
  <c r="G93" i="2" s="1"/>
  <c r="F92" i="2"/>
  <c r="G92" i="2" s="1"/>
  <c r="G91" i="2" s="1"/>
  <c r="G90" i="2"/>
  <c r="F90" i="2"/>
  <c r="G89" i="2"/>
  <c r="F89" i="2"/>
  <c r="G88" i="2"/>
  <c r="F88" i="2"/>
  <c r="G87" i="2"/>
  <c r="F87" i="2"/>
  <c r="G86" i="2"/>
  <c r="F86" i="2"/>
  <c r="G85" i="2"/>
  <c r="F85" i="2"/>
  <c r="G84" i="2"/>
  <c r="F84" i="2"/>
  <c r="G83" i="2"/>
  <c r="F83" i="2"/>
  <c r="G82" i="2"/>
  <c r="G81" i="2" s="1"/>
  <c r="F82" i="2"/>
  <c r="F80" i="2"/>
  <c r="G80" i="2" s="1"/>
  <c r="F79" i="2"/>
  <c r="G79" i="2" s="1"/>
  <c r="F78" i="2"/>
  <c r="G78" i="2" s="1"/>
  <c r="F77" i="2"/>
  <c r="G77" i="2" s="1"/>
  <c r="F76" i="2"/>
  <c r="G76" i="2" s="1"/>
  <c r="F75" i="2"/>
  <c r="G75" i="2" s="1"/>
  <c r="G74" i="2" s="1"/>
  <c r="G73" i="2"/>
  <c r="G72" i="2" s="1"/>
  <c r="F73" i="2"/>
  <c r="F70" i="2"/>
  <c r="G70" i="2" s="1"/>
  <c r="G69" i="2" s="1"/>
  <c r="G68" i="2"/>
  <c r="F68" i="2"/>
  <c r="G67" i="2"/>
  <c r="F66" i="2"/>
  <c r="G66" i="2" s="1"/>
  <c r="F65" i="2"/>
  <c r="G65" i="2" s="1"/>
  <c r="F64" i="2"/>
  <c r="G64" i="2" s="1"/>
  <c r="G62" i="2"/>
  <c r="F62" i="2"/>
  <c r="G61" i="2"/>
  <c r="F61" i="2"/>
  <c r="G60" i="2"/>
  <c r="G58" i="2" s="1"/>
  <c r="F60" i="2"/>
  <c r="G59" i="2"/>
  <c r="F59" i="2"/>
  <c r="F57" i="2"/>
  <c r="G57" i="2" s="1"/>
  <c r="F56" i="2"/>
  <c r="G56" i="2" s="1"/>
  <c r="F55" i="2"/>
  <c r="G55" i="2" s="1"/>
  <c r="F54" i="2"/>
  <c r="G54" i="2" s="1"/>
  <c r="F53" i="2"/>
  <c r="G53" i="2" s="1"/>
  <c r="F52" i="2"/>
  <c r="G52" i="2" s="1"/>
  <c r="F51" i="2"/>
  <c r="G51" i="2" s="1"/>
  <c r="F50" i="2"/>
  <c r="G50" i="2" s="1"/>
  <c r="F49" i="2"/>
  <c r="G49" i="2" s="1"/>
  <c r="F48" i="2"/>
  <c r="G48" i="2" s="1"/>
  <c r="F47" i="2"/>
  <c r="G47" i="2" s="1"/>
  <c r="F46" i="2"/>
  <c r="G46" i="2" s="1"/>
  <c r="F45" i="2"/>
  <c r="G45" i="2" s="1"/>
  <c r="F44" i="2"/>
  <c r="G44" i="2" s="1"/>
  <c r="F43" i="2"/>
  <c r="G43" i="2" s="1"/>
  <c r="F42" i="2"/>
  <c r="G42" i="2" s="1"/>
  <c r="F41" i="2"/>
  <c r="G41" i="2" s="1"/>
  <c r="F40" i="2"/>
  <c r="G40" i="2" s="1"/>
  <c r="G38" i="2"/>
  <c r="F38" i="2"/>
  <c r="G37" i="2"/>
  <c r="G36" i="2" s="1"/>
  <c r="F37" i="2"/>
  <c r="F35" i="2"/>
  <c r="G35" i="2" s="1"/>
  <c r="G34" i="2" s="1"/>
  <c r="G32" i="2"/>
  <c r="F32" i="2"/>
  <c r="G31" i="2"/>
  <c r="F30" i="2"/>
  <c r="G30" i="2" s="1"/>
  <c r="G29" i="2" s="1"/>
  <c r="G28" i="2"/>
  <c r="F28" i="2"/>
  <c r="G27" i="2"/>
  <c r="F27" i="2"/>
  <c r="G26" i="2"/>
  <c r="G25" i="2" s="1"/>
  <c r="F26" i="2"/>
  <c r="F24" i="2"/>
  <c r="G24" i="2" s="1"/>
  <c r="F23" i="2"/>
  <c r="G23" i="2" s="1"/>
  <c r="F22" i="2"/>
  <c r="G22" i="2" s="1"/>
  <c r="F21" i="2"/>
  <c r="G21" i="2" s="1"/>
  <c r="G19" i="2"/>
  <c r="F19" i="2"/>
  <c r="G18" i="2"/>
  <c r="F18" i="2"/>
  <c r="G17" i="2"/>
  <c r="F17" i="2"/>
  <c r="G16" i="2"/>
  <c r="F16" i="2"/>
  <c r="G15" i="2"/>
  <c r="F15" i="2"/>
  <c r="G14" i="2"/>
  <c r="F14" i="2"/>
  <c r="G13" i="2"/>
  <c r="F13" i="2"/>
  <c r="G12" i="2"/>
  <c r="F12" i="2"/>
  <c r="G11" i="2"/>
  <c r="G10" i="2" s="1"/>
  <c r="F11" i="2"/>
  <c r="F9" i="2"/>
  <c r="G9" i="2" s="1"/>
  <c r="G8" i="2" s="1"/>
  <c r="F7" i="2"/>
  <c r="E7" i="2"/>
  <c r="G7" i="2" s="1"/>
  <c r="G6" i="2" s="1"/>
  <c r="F160" i="1"/>
  <c r="G160" i="1" s="1"/>
  <c r="G159" i="1" s="1"/>
  <c r="G158" i="1"/>
  <c r="G157" i="1" s="1"/>
  <c r="F158" i="1"/>
  <c r="F156" i="1"/>
  <c r="G156" i="1" s="1"/>
  <c r="F155" i="1"/>
  <c r="G155" i="1" s="1"/>
  <c r="F154" i="1"/>
  <c r="G154" i="1" s="1"/>
  <c r="F152" i="1"/>
  <c r="G152" i="1" s="1"/>
  <c r="G151" i="1"/>
  <c r="F151" i="1"/>
  <c r="F150" i="1"/>
  <c r="G150" i="1" s="1"/>
  <c r="G149" i="1"/>
  <c r="F149" i="1"/>
  <c r="F148" i="1"/>
  <c r="G148" i="1" s="1"/>
  <c r="G147" i="1"/>
  <c r="F147" i="1"/>
  <c r="F146" i="1"/>
  <c r="G146" i="1" s="1"/>
  <c r="G145" i="1"/>
  <c r="F145" i="1"/>
  <c r="F144" i="1"/>
  <c r="G144" i="1" s="1"/>
  <c r="G143" i="1"/>
  <c r="G142" i="1" s="1"/>
  <c r="F143" i="1"/>
  <c r="F141" i="1"/>
  <c r="G141" i="1" s="1"/>
  <c r="F140" i="1"/>
  <c r="G140" i="1" s="1"/>
  <c r="G138" i="1"/>
  <c r="G137" i="1" s="1"/>
  <c r="F138" i="1"/>
  <c r="F135" i="1"/>
  <c r="G135" i="1" s="1"/>
  <c r="G134" i="1" s="1"/>
  <c r="F133" i="1"/>
  <c r="G133" i="1" s="1"/>
  <c r="G132" i="1" s="1"/>
  <c r="F131" i="1"/>
  <c r="G131" i="1" s="1"/>
  <c r="F130" i="1"/>
  <c r="G130" i="1" s="1"/>
  <c r="F129" i="1"/>
  <c r="G129" i="1" s="1"/>
  <c r="G127" i="1"/>
  <c r="G126" i="1" s="1"/>
  <c r="F127" i="1"/>
  <c r="F125" i="1"/>
  <c r="G125" i="1" s="1"/>
  <c r="F124" i="1"/>
  <c r="G124" i="1" s="1"/>
  <c r="F123" i="1"/>
  <c r="G123" i="1" s="1"/>
  <c r="F122" i="1"/>
  <c r="G122" i="1" s="1"/>
  <c r="F121" i="1"/>
  <c r="G121" i="1" s="1"/>
  <c r="F120" i="1"/>
  <c r="G120" i="1" s="1"/>
  <c r="F119" i="1"/>
  <c r="G119" i="1" s="1"/>
  <c r="F116" i="1"/>
  <c r="G116" i="1" s="1"/>
  <c r="G115" i="1" s="1"/>
  <c r="F114" i="1"/>
  <c r="G114" i="1" s="1"/>
  <c r="G113" i="1" s="1"/>
  <c r="G112" i="1"/>
  <c r="F112" i="1"/>
  <c r="F111" i="1"/>
  <c r="G111" i="1" s="1"/>
  <c r="G110" i="1"/>
  <c r="F110" i="1"/>
  <c r="F108" i="1"/>
  <c r="G108" i="1" s="1"/>
  <c r="F107" i="1"/>
  <c r="G107" i="1" s="1"/>
  <c r="F106" i="1"/>
  <c r="G106" i="1" s="1"/>
  <c r="F105" i="1"/>
  <c r="G105" i="1" s="1"/>
  <c r="F104" i="1"/>
  <c r="G104" i="1" s="1"/>
  <c r="F102" i="1"/>
  <c r="G102" i="1" s="1"/>
  <c r="G101" i="1"/>
  <c r="F101" i="1"/>
  <c r="F100" i="1"/>
  <c r="G100" i="1" s="1"/>
  <c r="I99" i="1"/>
  <c r="F99" i="1"/>
  <c r="G99" i="1" s="1"/>
  <c r="F98" i="1"/>
  <c r="G98" i="1" s="1"/>
  <c r="F97" i="1"/>
  <c r="G97" i="1" s="1"/>
  <c r="G96" i="1"/>
  <c r="G94" i="1"/>
  <c r="F94" i="1"/>
  <c r="F92" i="1"/>
  <c r="G92" i="1" s="1"/>
  <c r="F91" i="1"/>
  <c r="G91" i="1" s="1"/>
  <c r="G90" i="1" s="1"/>
  <c r="G89" i="1"/>
  <c r="G88" i="1" s="1"/>
  <c r="F89" i="1"/>
  <c r="F86" i="1"/>
  <c r="G86" i="1" s="1"/>
  <c r="G85" i="1" s="1"/>
  <c r="F84" i="1"/>
  <c r="G84" i="1" s="1"/>
  <c r="G83" i="1" s="1"/>
  <c r="F82" i="1"/>
  <c r="G82" i="1" s="1"/>
  <c r="F81" i="1"/>
  <c r="G81" i="1" s="1"/>
  <c r="F80" i="1"/>
  <c r="G80" i="1" s="1"/>
  <c r="G78" i="1"/>
  <c r="F78" i="1"/>
  <c r="F77" i="1"/>
  <c r="G77" i="1" s="1"/>
  <c r="G76" i="1"/>
  <c r="F76" i="1"/>
  <c r="F74" i="1"/>
  <c r="G74" i="1" s="1"/>
  <c r="F73" i="1"/>
  <c r="G73" i="1" s="1"/>
  <c r="F72" i="1"/>
  <c r="G72" i="1" s="1"/>
  <c r="F71" i="1"/>
  <c r="G71" i="1" s="1"/>
  <c r="F70" i="1"/>
  <c r="G70" i="1" s="1"/>
  <c r="F69" i="1"/>
  <c r="G69" i="1" s="1"/>
  <c r="F68" i="1"/>
  <c r="G68" i="1" s="1"/>
  <c r="F66" i="1"/>
  <c r="G66" i="1" s="1"/>
  <c r="G65" i="1"/>
  <c r="F65" i="1"/>
  <c r="F64" i="1"/>
  <c r="G64" i="1" s="1"/>
  <c r="F62" i="1"/>
  <c r="G62" i="1" s="1"/>
  <c r="G61" i="1" s="1"/>
  <c r="G59" i="1"/>
  <c r="G58" i="1" s="1"/>
  <c r="F59" i="1"/>
  <c r="F57" i="1"/>
  <c r="G57" i="1" s="1"/>
  <c r="G56" i="1" s="1"/>
  <c r="F55" i="1"/>
  <c r="G55" i="1" s="1"/>
  <c r="G54" i="1"/>
  <c r="F54" i="1"/>
  <c r="F53" i="1"/>
  <c r="G53" i="1" s="1"/>
  <c r="F51" i="1"/>
  <c r="G51" i="1" s="1"/>
  <c r="G50" i="1" s="1"/>
  <c r="G49" i="1"/>
  <c r="F49" i="1"/>
  <c r="F48" i="1"/>
  <c r="G48" i="1" s="1"/>
  <c r="G47" i="1"/>
  <c r="F47" i="1"/>
  <c r="F46" i="1"/>
  <c r="G46" i="1" s="1"/>
  <c r="G45" i="1"/>
  <c r="F45" i="1"/>
  <c r="F44" i="1"/>
  <c r="G44" i="1" s="1"/>
  <c r="G43" i="1"/>
  <c r="F43" i="1"/>
  <c r="F42" i="1"/>
  <c r="G42" i="1" s="1"/>
  <c r="G41" i="1" s="1"/>
  <c r="F40" i="1"/>
  <c r="G40" i="1" s="1"/>
  <c r="G39" i="1" s="1"/>
  <c r="G37" i="1"/>
  <c r="G36" i="1" s="1"/>
  <c r="F37" i="1"/>
  <c r="F35" i="1"/>
  <c r="G35" i="1" s="1"/>
  <c r="G34" i="1" s="1"/>
  <c r="F33" i="1"/>
  <c r="G33" i="1" s="1"/>
  <c r="G32" i="1"/>
  <c r="F32" i="1"/>
  <c r="F31" i="1"/>
  <c r="G31" i="1" s="1"/>
  <c r="G30" i="1" s="1"/>
  <c r="F29" i="1"/>
  <c r="G29" i="1" s="1"/>
  <c r="F28" i="1"/>
  <c r="G28" i="1" s="1"/>
  <c r="F27" i="1"/>
  <c r="G27" i="1" s="1"/>
  <c r="G25" i="1"/>
  <c r="F25" i="1"/>
  <c r="F24" i="1"/>
  <c r="G24" i="1" s="1"/>
  <c r="G23" i="1"/>
  <c r="F23" i="1"/>
  <c r="F22" i="1"/>
  <c r="G22" i="1" s="1"/>
  <c r="G21" i="1"/>
  <c r="F21" i="1"/>
  <c r="F20" i="1"/>
  <c r="G20" i="1" s="1"/>
  <c r="G19" i="1"/>
  <c r="F19" i="1"/>
  <c r="F18" i="1"/>
  <c r="G18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9" i="1"/>
  <c r="G9" i="1" s="1"/>
  <c r="G8" i="1" s="1"/>
  <c r="E9" i="1"/>
  <c r="G39" i="2" l="1"/>
  <c r="G121" i="2"/>
  <c r="G168" i="2"/>
  <c r="G20" i="2"/>
  <c r="G130" i="2"/>
  <c r="G137" i="2"/>
  <c r="G63" i="2"/>
  <c r="G107" i="2"/>
  <c r="G17" i="1"/>
  <c r="G26" i="1"/>
  <c r="G52" i="1"/>
  <c r="G63" i="1"/>
  <c r="G67" i="1"/>
  <c r="G75" i="1"/>
  <c r="G79" i="1"/>
  <c r="G103" i="1"/>
  <c r="G118" i="1"/>
  <c r="G139" i="1"/>
  <c r="G153" i="1"/>
  <c r="G128" i="1"/>
  <c r="G10" i="1"/>
  <c r="G93" i="1"/>
  <c r="G109" i="1"/>
</calcChain>
</file>

<file path=xl/sharedStrings.xml><?xml version="1.0" encoding="utf-8"?>
<sst xmlns="http://schemas.openxmlformats.org/spreadsheetml/2006/main" count="583" uniqueCount="122">
  <si>
    <t>МЕНЮ-РАСКЛАДКА</t>
  </si>
  <si>
    <t>ГОРЯЧИЕ  БЛЮДА ГОТОВЯТСЯ В ПАРОКОНВЕКТОМАТАХ</t>
  </si>
  <si>
    <t>Группа</t>
  </si>
  <si>
    <t>Название блюда</t>
  </si>
  <si>
    <t>Продукты</t>
  </si>
  <si>
    <t>Ед.Изм</t>
  </si>
  <si>
    <t>Брутто всего</t>
  </si>
  <si>
    <t>цена</t>
  </si>
  <si>
    <t>Стоимость, руб.</t>
  </si>
  <si>
    <t>1 неделя</t>
  </si>
  <si>
    <t>Понедельник 1 неделя</t>
  </si>
  <si>
    <t>Плоды и ягоды свежие (яблоки) 120 г</t>
  </si>
  <si>
    <t>Яблоки</t>
  </si>
  <si>
    <t>г</t>
  </si>
  <si>
    <t>Салат из белокочанной капусты 60 г (капуста, морковь, сахар, м/раст.)</t>
  </si>
  <si>
    <t>Капуста свежая</t>
  </si>
  <si>
    <t>Морковь свежая</t>
  </si>
  <si>
    <t>Сахарный песок</t>
  </si>
  <si>
    <t>Соль</t>
  </si>
  <si>
    <t xml:space="preserve">Масло растительное  </t>
  </si>
  <si>
    <t>Лимонная кислота</t>
  </si>
  <si>
    <t>Котлеты "пожарские"  80 г</t>
  </si>
  <si>
    <t>Говядина лопаточный отруб</t>
  </si>
  <si>
    <t>Мясо говядина котлетное</t>
  </si>
  <si>
    <t>Лук репчатый очищенный</t>
  </si>
  <si>
    <t>Батон</t>
  </si>
  <si>
    <t>Вода</t>
  </si>
  <si>
    <t>Сухари панировочные</t>
  </si>
  <si>
    <t>Каша гречневая рассыпч. с маслом 150/5 г</t>
  </si>
  <si>
    <t>Крупа гречневая</t>
  </si>
  <si>
    <t>отличается от 1 недели</t>
  </si>
  <si>
    <t>Масло сливочное</t>
  </si>
  <si>
    <t>Чай  с сахаром, лимоном 200/15/7 г</t>
  </si>
  <si>
    <t xml:space="preserve">Чай </t>
  </si>
  <si>
    <t>Лимоны</t>
  </si>
  <si>
    <t>Хлеб белый 1 сорт 30 г</t>
  </si>
  <si>
    <t>Хлеб белый 1 сорт</t>
  </si>
  <si>
    <t>Хлеб сельский  20 г</t>
  </si>
  <si>
    <t>Хлеб сельский</t>
  </si>
  <si>
    <t>Вторник 1 неделя</t>
  </si>
  <si>
    <t>Плоды и ягоды свежие (яблоки) 100 г</t>
  </si>
  <si>
    <t xml:space="preserve">Жаркое из птицы (грудки куриные) 50/150 г </t>
  </si>
  <si>
    <t>Грудки куриные</t>
  </si>
  <si>
    <t xml:space="preserve">Картофель свежий </t>
  </si>
  <si>
    <t>Лук репчатый</t>
  </si>
  <si>
    <t>Томатная паста</t>
  </si>
  <si>
    <t>Лавровый лист</t>
  </si>
  <si>
    <t>Овощи натуральные свежие (огурцы) 80 г</t>
  </si>
  <si>
    <t>Огурцы свежие</t>
  </si>
  <si>
    <t>Какао с молоком 200 г</t>
  </si>
  <si>
    <t xml:space="preserve">Какао порошок </t>
  </si>
  <si>
    <t>Молоко</t>
  </si>
  <si>
    <t>Среда 1 неделя</t>
  </si>
  <si>
    <t>Салат из моркови 80 г</t>
  </si>
  <si>
    <t>Гуляш из говядины 50/50 г</t>
  </si>
  <si>
    <t>Мясо говядина лопаточный отруб</t>
  </si>
  <si>
    <t>Мука пшеничная</t>
  </si>
  <si>
    <t xml:space="preserve">Макаронные изделия отварные 150 г </t>
  </si>
  <si>
    <t>Макаронные изделия твердых сортов</t>
  </si>
  <si>
    <t>Чай  с сахаром, курагой 200/15/7 г</t>
  </si>
  <si>
    <t>Курага</t>
  </si>
  <si>
    <t>Четверг 1 неделя</t>
  </si>
  <si>
    <t>Салат из свежих огурцов 60 г</t>
  </si>
  <si>
    <t xml:space="preserve">Биточки рыбные из  минтая 80 г </t>
  </si>
  <si>
    <t>Рыба минтай</t>
  </si>
  <si>
    <t>или фарш из минтая</t>
  </si>
  <si>
    <t>Яйцо 1 кат.</t>
  </si>
  <si>
    <t>шт</t>
  </si>
  <si>
    <t>Молоко сухое</t>
  </si>
  <si>
    <t>Цена молока</t>
  </si>
  <si>
    <t>Из 25 гр.сухого=200мл. молока</t>
  </si>
  <si>
    <t>Пюре  картофельное  с маслом 150/5 г</t>
  </si>
  <si>
    <t>Картофель свежий</t>
  </si>
  <si>
    <t>Кофейный напиток с молоком 200 г</t>
  </si>
  <si>
    <t xml:space="preserve">Кофейный напиток  </t>
  </si>
  <si>
    <t>Пятница 1 неделя</t>
  </si>
  <si>
    <t>Плов с говядиной 50/150 (рис пропареный)</t>
  </si>
  <si>
    <t>Рис пропаренный</t>
  </si>
  <si>
    <t>Нет в Эл.Магазине</t>
  </si>
  <si>
    <t>Овощи натуральные свежие (помидоры) 60 г</t>
  </si>
  <si>
    <t>Помидоры свежие</t>
  </si>
  <si>
    <t>Суббота 1 неделя</t>
  </si>
  <si>
    <t>Салат из свежих помидоров (без лука) 60 г</t>
  </si>
  <si>
    <t>Пельмени "для умников и умниц" отварные с маслом 150/5 г (говядина и мясо птицы) )</t>
  </si>
  <si>
    <t>Масло растительное</t>
  </si>
  <si>
    <t>2 неделя</t>
  </si>
  <si>
    <t>Понедельник 2 неделя</t>
  </si>
  <si>
    <t>Овощи натуральные свежие (помидоры) 80 г</t>
  </si>
  <si>
    <t xml:space="preserve">Котлеты  "аппетитные" мясо - куриные 80 г </t>
  </si>
  <si>
    <t xml:space="preserve">Макароны  твердых сортов отварные с маслом 150/5 г </t>
  </si>
  <si>
    <t>Вторник 2 неделя</t>
  </si>
  <si>
    <t>Салат из свежих огурцов  80 г</t>
  </si>
  <si>
    <t xml:space="preserve">Ёжики мясные с рисом в соусе томатном 60 /40 г </t>
  </si>
  <si>
    <t>Крупа рисовая</t>
  </si>
  <si>
    <t xml:space="preserve">Лук репчатый </t>
  </si>
  <si>
    <t xml:space="preserve">Морковь свежая </t>
  </si>
  <si>
    <t>Чеснок молотый</t>
  </si>
  <si>
    <t>нет в Эл.магазине</t>
  </si>
  <si>
    <t>Укроп</t>
  </si>
  <si>
    <t>не предусмотрено в ПКМ715 для школьников</t>
  </si>
  <si>
    <t xml:space="preserve">Пюре  картофельное  150 г </t>
  </si>
  <si>
    <t>Среда 2 неделя</t>
  </si>
  <si>
    <t>Гуляш  из куриных грудок  50/50 г</t>
  </si>
  <si>
    <t>Каша гречневая рассыпчатая   150 г</t>
  </si>
  <si>
    <t>Чай  с сахаром 200/15 г</t>
  </si>
  <si>
    <t>Чай</t>
  </si>
  <si>
    <t>Четверг 2 неделя</t>
  </si>
  <si>
    <t>Грудка куриная (маринованное филе) в сливочном соусе  60/30 г)</t>
  </si>
  <si>
    <t>Соус переменка</t>
  </si>
  <si>
    <t xml:space="preserve">Сметана  </t>
  </si>
  <si>
    <t>Рис  отварной  150 г</t>
  </si>
  <si>
    <t>Чай с сахаром, курагой 200/15/7 г</t>
  </si>
  <si>
    <t>Пятница 2 неделя</t>
  </si>
  <si>
    <t>Салат из свеклы отварной (с маслом)  80 г</t>
  </si>
  <si>
    <t>Свекла свежая</t>
  </si>
  <si>
    <t xml:space="preserve">Мясо по-милански 180 г </t>
  </si>
  <si>
    <t xml:space="preserve">шт </t>
  </si>
  <si>
    <t>Сыр</t>
  </si>
  <si>
    <t>Суббота 2 неделя</t>
  </si>
  <si>
    <t>Сосиски отварные  100 г</t>
  </si>
  <si>
    <t xml:space="preserve">Сосиски говяжьи </t>
  </si>
  <si>
    <t>нет в Эл.магазине (цена за обычные сосиски)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</si>
</sst>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Arial"/>
      <family val="2"/>
      <charset val="1"/>
    </font>
    <font>
      <b/>
      <sz val="10"/>
      <name val="Arial"/>
      <family val="2"/>
      <charset val="204"/>
    </font>
    <font>
      <b/>
      <sz val="10"/>
      <color indexed="24"/>
      <name val="Arial"/>
      <family val="2"/>
      <charset val="1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1"/>
      <color indexed="2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59">
    <xf numFmtId="0" fontId="0" fillId="0" borderId="0" xfId="0"/>
    <xf numFmtId="0" fontId="4" fillId="0" borderId="0" xfId="0" applyNumberFormat="1" applyFont="1" applyFill="1" applyAlignment="1">
      <alignment horizontal="center"/>
    </xf>
    <xf numFmtId="0" fontId="1" fillId="0" borderId="0" xfId="1" applyFill="1"/>
    <xf numFmtId="0" fontId="5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6" fillId="0" borderId="4" xfId="0" applyNumberFormat="1" applyFont="1" applyFill="1" applyBorder="1" applyAlignment="1">
      <alignment horizontal="left"/>
    </xf>
    <xf numFmtId="0" fontId="6" fillId="0" borderId="5" xfId="0" applyNumberFormat="1" applyFont="1" applyFill="1" applyBorder="1" applyAlignment="1">
      <alignment horizontal="center" vertical="center" wrapText="1"/>
    </xf>
    <xf numFmtId="0" fontId="1" fillId="0" borderId="0" xfId="1" applyFill="1" applyAlignment="1">
      <alignment horizontal="left"/>
    </xf>
    <xf numFmtId="0" fontId="7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0" fillId="0" borderId="3" xfId="0" applyNumberFormat="1" applyFont="1" applyFill="1" applyBorder="1" applyAlignment="1">
      <alignment horizontal="left" wrapText="1"/>
    </xf>
    <xf numFmtId="0" fontId="0" fillId="0" borderId="5" xfId="0" applyNumberFormat="1" applyFont="1" applyFill="1" applyBorder="1" applyAlignment="1">
      <alignment horizontal="left" wrapText="1"/>
    </xf>
    <xf numFmtId="0" fontId="7" fillId="0" borderId="5" xfId="0" applyFont="1" applyFill="1" applyBorder="1" applyAlignment="1">
      <alignment vertical="center" wrapText="1"/>
    </xf>
    <xf numFmtId="0" fontId="2" fillId="0" borderId="0" xfId="1" applyFont="1" applyFill="1"/>
    <xf numFmtId="2" fontId="0" fillId="0" borderId="5" xfId="0" applyNumberFormat="1" applyFont="1" applyFill="1" applyBorder="1" applyAlignment="1">
      <alignment horizontal="right" wrapText="1"/>
    </xf>
    <xf numFmtId="0" fontId="8" fillId="0" borderId="5" xfId="0" applyFont="1" applyFill="1" applyBorder="1" applyAlignment="1">
      <alignment vertical="center" wrapText="1"/>
    </xf>
    <xf numFmtId="164" fontId="10" fillId="0" borderId="5" xfId="2" applyNumberFormat="1" applyFont="1" applyFill="1" applyBorder="1" applyAlignment="1">
      <alignment horizontal="right" wrapText="1"/>
    </xf>
    <xf numFmtId="0" fontId="11" fillId="0" borderId="5" xfId="0" applyFont="1" applyFill="1" applyBorder="1" applyAlignment="1">
      <alignment vertical="center" wrapText="1"/>
    </xf>
    <xf numFmtId="2" fontId="2" fillId="0" borderId="0" xfId="1" applyNumberFormat="1" applyFont="1" applyFill="1"/>
    <xf numFmtId="2" fontId="1" fillId="0" borderId="0" xfId="1" applyNumberFormat="1" applyFill="1"/>
    <xf numFmtId="2" fontId="12" fillId="0" borderId="5" xfId="0" applyNumberFormat="1" applyFont="1" applyFill="1" applyBorder="1" applyAlignment="1">
      <alignment horizontal="right" wrapText="1"/>
    </xf>
    <xf numFmtId="0" fontId="1" fillId="0" borderId="0" xfId="1" applyFont="1" applyFill="1"/>
    <xf numFmtId="0" fontId="10" fillId="0" borderId="5" xfId="2" applyNumberFormat="1" applyFont="1" applyFill="1" applyBorder="1" applyAlignment="1">
      <alignment wrapText="1"/>
    </xf>
    <xf numFmtId="0" fontId="12" fillId="0" borderId="5" xfId="0" applyFont="1" applyFill="1" applyBorder="1" applyAlignment="1">
      <alignment vertical="center" wrapText="1"/>
    </xf>
    <xf numFmtId="0" fontId="0" fillId="0" borderId="0" xfId="0" applyFill="1" applyAlignment="1">
      <alignment horizontal="left"/>
    </xf>
    <xf numFmtId="0" fontId="13" fillId="2" borderId="0" xfId="0" applyNumberFormat="1" applyFont="1" applyFill="1" applyAlignment="1">
      <alignment horizontal="center"/>
    </xf>
    <xf numFmtId="0" fontId="1" fillId="2" borderId="0" xfId="1" applyFill="1"/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4" fillId="2" borderId="4" xfId="0" applyNumberFormat="1" applyFont="1" applyFill="1" applyBorder="1" applyAlignment="1">
      <alignment horizontal="left"/>
    </xf>
    <xf numFmtId="0" fontId="14" fillId="2" borderId="5" xfId="0" applyNumberFormat="1" applyFont="1" applyFill="1" applyBorder="1" applyAlignment="1">
      <alignment horizontal="center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0" fontId="1" fillId="2" borderId="0" xfId="1" applyFill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0" fillId="2" borderId="3" xfId="0" applyNumberFormat="1" applyFont="1" applyFill="1" applyBorder="1" applyAlignment="1">
      <alignment horizontal="left" wrapText="1"/>
    </xf>
    <xf numFmtId="164" fontId="0" fillId="2" borderId="5" xfId="0" applyNumberFormat="1" applyFont="1" applyFill="1" applyBorder="1" applyAlignment="1">
      <alignment horizontal="right" wrapText="1"/>
    </xf>
    <xf numFmtId="0" fontId="7" fillId="2" borderId="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0" fillId="2" borderId="5" xfId="0" applyNumberFormat="1" applyFont="1" applyFill="1" applyBorder="1" applyAlignment="1">
      <alignment horizontal="left" wrapText="1"/>
    </xf>
    <xf numFmtId="0" fontId="2" fillId="2" borderId="0" xfId="1" applyFont="1" applyFill="1"/>
    <xf numFmtId="2" fontId="0" fillId="2" borderId="5" xfId="0" applyNumberFormat="1" applyFont="1" applyFill="1" applyBorder="1" applyAlignment="1">
      <alignment horizontal="right" wrapText="1"/>
    </xf>
    <xf numFmtId="0" fontId="7" fillId="2" borderId="3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164" fontId="10" fillId="2" borderId="6" xfId="2" applyNumberFormat="1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2" fontId="1" fillId="2" borderId="0" xfId="1" applyNumberFormat="1" applyFill="1"/>
    <xf numFmtId="164" fontId="10" fillId="2" borderId="5" xfId="2" applyNumberFormat="1" applyFont="1" applyFill="1" applyBorder="1" applyAlignment="1">
      <alignment horizontal="right" wrapText="1"/>
    </xf>
    <xf numFmtId="0" fontId="11" fillId="2" borderId="5" xfId="0" applyFont="1" applyFill="1" applyBorder="1" applyAlignment="1">
      <alignment vertical="center" wrapText="1"/>
    </xf>
    <xf numFmtId="0" fontId="1" fillId="2" borderId="0" xfId="1" applyFont="1" applyFill="1"/>
    <xf numFmtId="0" fontId="12" fillId="2" borderId="5" xfId="0" applyFont="1" applyFill="1" applyBorder="1" applyAlignment="1">
      <alignment vertical="center" wrapText="1"/>
    </xf>
    <xf numFmtId="0" fontId="0" fillId="2" borderId="0" xfId="0" applyFont="1" applyFill="1" applyAlignment="1">
      <alignment horizontal="left"/>
    </xf>
    <xf numFmtId="164" fontId="0" fillId="2" borderId="0" xfId="0" applyNumberFormat="1" applyFont="1" applyFill="1" applyAlignment="1">
      <alignment horizontal="right"/>
    </xf>
  </cellXfs>
  <cellStyles count="3">
    <cellStyle name="Обычный" xfId="0" builtinId="0"/>
    <cellStyle name="Обычный 3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yumovaGK\Downloads\&#1056;&#1072;&#1089;&#1095;&#1077;&#1090;%20&#1089;&#1090;&#1086;&#1080;&#1084;&#1086;&#1089;&#1090;&#1080;%20&#1084;&#1077;&#1085;&#1102;_&#1089;&#1077;&#1079;&#1086;&#1085;&#1085;&#1086;&#1077;_(&#1076;&#1086;&#1087;.&#1092;&#1088;&#1091;&#1082;&#1090;&#1099;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(расчет)"/>
      <sheetName val="Неделя 1"/>
      <sheetName val="Неделя 2"/>
      <sheetName val="Перечень продуктов"/>
    </sheetNames>
    <sheetDataSet>
      <sheetData sheetId="0"/>
      <sheetData sheetId="1"/>
      <sheetData sheetId="2"/>
      <sheetData sheetId="3">
        <row r="3">
          <cell r="B3">
            <v>74.59</v>
          </cell>
        </row>
        <row r="5">
          <cell r="B5">
            <v>7.39</v>
          </cell>
        </row>
        <row r="8">
          <cell r="B8">
            <v>378.3</v>
          </cell>
        </row>
        <row r="9">
          <cell r="B9">
            <v>304.5</v>
          </cell>
        </row>
        <row r="19">
          <cell r="B19">
            <v>192</v>
          </cell>
        </row>
        <row r="20">
          <cell r="B20">
            <v>24.64</v>
          </cell>
        </row>
        <row r="22">
          <cell r="B22">
            <v>28.73</v>
          </cell>
        </row>
        <row r="25">
          <cell r="B25">
            <v>376.72</v>
          </cell>
        </row>
        <row r="27">
          <cell r="B27">
            <v>375.42</v>
          </cell>
        </row>
        <row r="29">
          <cell r="B29">
            <v>150</v>
          </cell>
        </row>
        <row r="31">
          <cell r="B31">
            <v>199.26</v>
          </cell>
        </row>
        <row r="34">
          <cell r="B34">
            <v>70.989999999999995</v>
          </cell>
        </row>
        <row r="35">
          <cell r="B35">
            <v>63.38</v>
          </cell>
        </row>
        <row r="42">
          <cell r="B42">
            <v>161.27000000000001</v>
          </cell>
        </row>
        <row r="43">
          <cell r="B43">
            <v>984.8</v>
          </cell>
        </row>
        <row r="45">
          <cell r="B45">
            <v>36.229999999999997</v>
          </cell>
        </row>
        <row r="46">
          <cell r="B46">
            <v>40.729999999999997</v>
          </cell>
        </row>
        <row r="47">
          <cell r="B47">
            <v>80.56</v>
          </cell>
        </row>
        <row r="48">
          <cell r="B48">
            <v>485.14</v>
          </cell>
        </row>
        <row r="50">
          <cell r="B50">
            <v>163.19</v>
          </cell>
        </row>
        <row r="51">
          <cell r="B51">
            <v>51.71</v>
          </cell>
        </row>
        <row r="52">
          <cell r="B52">
            <v>33.97</v>
          </cell>
        </row>
        <row r="53">
          <cell r="B53">
            <v>28.65</v>
          </cell>
        </row>
        <row r="55">
          <cell r="B55">
            <v>93.27</v>
          </cell>
        </row>
        <row r="62">
          <cell r="B62">
            <v>133.4</v>
          </cell>
        </row>
        <row r="65">
          <cell r="B65">
            <v>32.01</v>
          </cell>
        </row>
        <row r="66">
          <cell r="B66">
            <v>35.630000000000003</v>
          </cell>
        </row>
        <row r="70">
          <cell r="B70">
            <v>11.1</v>
          </cell>
        </row>
        <row r="71">
          <cell r="B71">
            <v>254.9</v>
          </cell>
        </row>
        <row r="72">
          <cell r="B72">
            <v>164.84</v>
          </cell>
        </row>
        <row r="73">
          <cell r="B73">
            <v>70.67</v>
          </cell>
        </row>
        <row r="74">
          <cell r="B74">
            <v>497.88</v>
          </cell>
        </row>
        <row r="76">
          <cell r="B76">
            <v>111.22</v>
          </cell>
        </row>
        <row r="79">
          <cell r="B79">
            <v>400.79</v>
          </cell>
        </row>
        <row r="81">
          <cell r="B81">
            <v>54.8</v>
          </cell>
        </row>
        <row r="83">
          <cell r="B83">
            <v>54.16</v>
          </cell>
        </row>
        <row r="84">
          <cell r="B84">
            <v>658.37</v>
          </cell>
        </row>
        <row r="87">
          <cell r="B87">
            <v>245.98</v>
          </cell>
        </row>
        <row r="88">
          <cell r="B88">
            <v>98.29</v>
          </cell>
        </row>
        <row r="89">
          <cell r="B89">
            <v>5.55</v>
          </cell>
        </row>
        <row r="109">
          <cell r="B109">
            <v>129.70000000000002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168"/>
  <sheetViews>
    <sheetView tabSelected="1" topLeftCell="A16" workbookViewId="0">
      <selection activeCell="B40" sqref="B40"/>
    </sheetView>
  </sheetViews>
  <sheetFormatPr defaultRowHeight="15" x14ac:dyDescent="0.25"/>
  <cols>
    <col min="1" max="1" width="15.28515625" style="25" customWidth="1"/>
    <col min="2" max="2" width="44.28515625" style="25" customWidth="1"/>
    <col min="3" max="3" width="34.85546875" style="25" customWidth="1"/>
    <col min="4" max="4" width="9.140625" style="25" customWidth="1"/>
    <col min="5" max="5" width="7.85546875" style="25" customWidth="1"/>
    <col min="6" max="6" width="9.140625" style="2" hidden="1" customWidth="1"/>
    <col min="7" max="7" width="9.42578125" style="2" hidden="1" customWidth="1"/>
    <col min="8" max="11" width="9.140625" style="2" hidden="1" customWidth="1"/>
    <col min="12" max="248" width="9.140625" style="2" customWidth="1"/>
    <col min="249" max="249" width="15.5703125" style="2" customWidth="1"/>
    <col min="250" max="250" width="28.7109375" style="2" customWidth="1"/>
    <col min="251" max="251" width="25.7109375" style="2" customWidth="1"/>
    <col min="252" max="252" width="9.140625" style="2" customWidth="1"/>
    <col min="253" max="253" width="7.85546875" style="2" customWidth="1"/>
    <col min="254" max="254" width="8.140625" style="2" customWidth="1"/>
    <col min="255" max="504" width="9.140625" style="2" customWidth="1"/>
    <col min="505" max="505" width="15.5703125" style="2" customWidth="1"/>
    <col min="506" max="506" width="28.7109375" style="2" customWidth="1"/>
    <col min="507" max="507" width="25.7109375" style="2" customWidth="1"/>
    <col min="508" max="508" width="9.140625" style="2" customWidth="1"/>
    <col min="509" max="509" width="7.85546875" style="2" customWidth="1"/>
    <col min="510" max="510" width="8.140625" style="2" customWidth="1"/>
    <col min="511" max="760" width="9.140625" style="2" customWidth="1"/>
    <col min="761" max="761" width="15.5703125" style="2" customWidth="1"/>
    <col min="762" max="762" width="28.7109375" style="2" customWidth="1"/>
    <col min="763" max="763" width="25.7109375" style="2" customWidth="1"/>
    <col min="764" max="764" width="9.140625" style="2" customWidth="1"/>
    <col min="765" max="765" width="7.85546875" style="2" customWidth="1"/>
    <col min="766" max="766" width="8.140625" style="2" customWidth="1"/>
    <col min="767" max="1016" width="9.140625" style="2" customWidth="1"/>
    <col min="1017" max="1017" width="15.5703125" style="2" customWidth="1"/>
    <col min="1018" max="1018" width="28.7109375" style="2" customWidth="1"/>
    <col min="1019" max="1019" width="25.7109375" style="2" customWidth="1"/>
    <col min="1020" max="1020" width="9.140625" style="2" customWidth="1"/>
    <col min="1021" max="1021" width="7.85546875" style="2" customWidth="1"/>
    <col min="1022" max="1022" width="8.140625" style="2" customWidth="1"/>
    <col min="1023" max="1272" width="9.140625" style="2" customWidth="1"/>
    <col min="1273" max="1273" width="15.5703125" style="2" customWidth="1"/>
    <col min="1274" max="1274" width="28.7109375" style="2" customWidth="1"/>
    <col min="1275" max="1275" width="25.7109375" style="2" customWidth="1"/>
    <col min="1276" max="1276" width="9.140625" style="2" customWidth="1"/>
    <col min="1277" max="1277" width="7.85546875" style="2" customWidth="1"/>
    <col min="1278" max="1278" width="8.140625" style="2" customWidth="1"/>
    <col min="1279" max="1528" width="9.140625" style="2" customWidth="1"/>
    <col min="1529" max="1529" width="15.5703125" style="2" customWidth="1"/>
    <col min="1530" max="1530" width="28.7109375" style="2" customWidth="1"/>
    <col min="1531" max="1531" width="25.7109375" style="2" customWidth="1"/>
    <col min="1532" max="1532" width="9.140625" style="2" customWidth="1"/>
    <col min="1533" max="1533" width="7.85546875" style="2" customWidth="1"/>
    <col min="1534" max="1534" width="8.140625" style="2" customWidth="1"/>
    <col min="1535" max="1784" width="9.140625" style="2" customWidth="1"/>
    <col min="1785" max="1785" width="15.5703125" style="2" customWidth="1"/>
    <col min="1786" max="1786" width="28.7109375" style="2" customWidth="1"/>
    <col min="1787" max="1787" width="25.7109375" style="2" customWidth="1"/>
    <col min="1788" max="1788" width="9.140625" style="2" customWidth="1"/>
    <col min="1789" max="1789" width="7.85546875" style="2" customWidth="1"/>
    <col min="1790" max="1790" width="8.140625" style="2" customWidth="1"/>
    <col min="1791" max="2040" width="9.140625" style="2" customWidth="1"/>
    <col min="2041" max="2041" width="15.5703125" style="2" customWidth="1"/>
    <col min="2042" max="2042" width="28.7109375" style="2" customWidth="1"/>
    <col min="2043" max="2043" width="25.7109375" style="2" customWidth="1"/>
    <col min="2044" max="2044" width="9.140625" style="2" customWidth="1"/>
    <col min="2045" max="2045" width="7.85546875" style="2" customWidth="1"/>
    <col min="2046" max="2046" width="8.140625" style="2" customWidth="1"/>
    <col min="2047" max="2296" width="9.140625" style="2" customWidth="1"/>
    <col min="2297" max="2297" width="15.5703125" style="2" customWidth="1"/>
    <col min="2298" max="2298" width="28.7109375" style="2" customWidth="1"/>
    <col min="2299" max="2299" width="25.7109375" style="2" customWidth="1"/>
    <col min="2300" max="2300" width="9.140625" style="2" customWidth="1"/>
    <col min="2301" max="2301" width="7.85546875" style="2" customWidth="1"/>
    <col min="2302" max="2302" width="8.140625" style="2" customWidth="1"/>
    <col min="2303" max="2552" width="9.140625" style="2" customWidth="1"/>
    <col min="2553" max="2553" width="15.5703125" style="2" customWidth="1"/>
    <col min="2554" max="2554" width="28.7109375" style="2" customWidth="1"/>
    <col min="2555" max="2555" width="25.7109375" style="2" customWidth="1"/>
    <col min="2556" max="2556" width="9.140625" style="2" customWidth="1"/>
    <col min="2557" max="2557" width="7.85546875" style="2" customWidth="1"/>
    <col min="2558" max="2558" width="8.140625" style="2" customWidth="1"/>
    <col min="2559" max="2808" width="9.140625" style="2" customWidth="1"/>
    <col min="2809" max="2809" width="15.5703125" style="2" customWidth="1"/>
    <col min="2810" max="2810" width="28.7109375" style="2" customWidth="1"/>
    <col min="2811" max="2811" width="25.7109375" style="2" customWidth="1"/>
    <col min="2812" max="2812" width="9.140625" style="2" customWidth="1"/>
    <col min="2813" max="2813" width="7.85546875" style="2" customWidth="1"/>
    <col min="2814" max="2814" width="8.140625" style="2" customWidth="1"/>
    <col min="2815" max="3064" width="9.140625" style="2" customWidth="1"/>
    <col min="3065" max="3065" width="15.5703125" style="2" customWidth="1"/>
    <col min="3066" max="3066" width="28.7109375" style="2" customWidth="1"/>
    <col min="3067" max="3067" width="25.7109375" style="2" customWidth="1"/>
    <col min="3068" max="3068" width="9.140625" style="2" customWidth="1"/>
    <col min="3069" max="3069" width="7.85546875" style="2" customWidth="1"/>
    <col min="3070" max="3070" width="8.140625" style="2" customWidth="1"/>
    <col min="3071" max="3320" width="9.140625" style="2" customWidth="1"/>
    <col min="3321" max="3321" width="15.5703125" style="2" customWidth="1"/>
    <col min="3322" max="3322" width="28.7109375" style="2" customWidth="1"/>
    <col min="3323" max="3323" width="25.7109375" style="2" customWidth="1"/>
    <col min="3324" max="3324" width="9.140625" style="2" customWidth="1"/>
    <col min="3325" max="3325" width="7.85546875" style="2" customWidth="1"/>
    <col min="3326" max="3326" width="8.140625" style="2" customWidth="1"/>
    <col min="3327" max="3576" width="9.140625" style="2" customWidth="1"/>
    <col min="3577" max="3577" width="15.5703125" style="2" customWidth="1"/>
    <col min="3578" max="3578" width="28.7109375" style="2" customWidth="1"/>
    <col min="3579" max="3579" width="25.7109375" style="2" customWidth="1"/>
    <col min="3580" max="3580" width="9.140625" style="2" customWidth="1"/>
    <col min="3581" max="3581" width="7.85546875" style="2" customWidth="1"/>
    <col min="3582" max="3582" width="8.140625" style="2" customWidth="1"/>
    <col min="3583" max="3832" width="9.140625" style="2" customWidth="1"/>
    <col min="3833" max="3833" width="15.5703125" style="2" customWidth="1"/>
    <col min="3834" max="3834" width="28.7109375" style="2" customWidth="1"/>
    <col min="3835" max="3835" width="25.7109375" style="2" customWidth="1"/>
    <col min="3836" max="3836" width="9.140625" style="2" customWidth="1"/>
    <col min="3837" max="3837" width="7.85546875" style="2" customWidth="1"/>
    <col min="3838" max="3838" width="8.140625" style="2" customWidth="1"/>
    <col min="3839" max="4088" width="9.140625" style="2" customWidth="1"/>
    <col min="4089" max="4089" width="15.5703125" style="2" customWidth="1"/>
    <col min="4090" max="4090" width="28.7109375" style="2" customWidth="1"/>
    <col min="4091" max="4091" width="25.7109375" style="2" customWidth="1"/>
    <col min="4092" max="4092" width="9.140625" style="2" customWidth="1"/>
    <col min="4093" max="4093" width="7.85546875" style="2" customWidth="1"/>
    <col min="4094" max="4094" width="8.140625" style="2" customWidth="1"/>
    <col min="4095" max="4344" width="9.140625" style="2" customWidth="1"/>
    <col min="4345" max="4345" width="15.5703125" style="2" customWidth="1"/>
    <col min="4346" max="4346" width="28.7109375" style="2" customWidth="1"/>
    <col min="4347" max="4347" width="25.7109375" style="2" customWidth="1"/>
    <col min="4348" max="4348" width="9.140625" style="2" customWidth="1"/>
    <col min="4349" max="4349" width="7.85546875" style="2" customWidth="1"/>
    <col min="4350" max="4350" width="8.140625" style="2" customWidth="1"/>
    <col min="4351" max="4600" width="9.140625" style="2" customWidth="1"/>
    <col min="4601" max="4601" width="15.5703125" style="2" customWidth="1"/>
    <col min="4602" max="4602" width="28.7109375" style="2" customWidth="1"/>
    <col min="4603" max="4603" width="25.7109375" style="2" customWidth="1"/>
    <col min="4604" max="4604" width="9.140625" style="2" customWidth="1"/>
    <col min="4605" max="4605" width="7.85546875" style="2" customWidth="1"/>
    <col min="4606" max="4606" width="8.140625" style="2" customWidth="1"/>
    <col min="4607" max="4856" width="9.140625" style="2" customWidth="1"/>
    <col min="4857" max="4857" width="15.5703125" style="2" customWidth="1"/>
    <col min="4858" max="4858" width="28.7109375" style="2" customWidth="1"/>
    <col min="4859" max="4859" width="25.7109375" style="2" customWidth="1"/>
    <col min="4860" max="4860" width="9.140625" style="2" customWidth="1"/>
    <col min="4861" max="4861" width="7.85546875" style="2" customWidth="1"/>
    <col min="4862" max="4862" width="8.140625" style="2" customWidth="1"/>
    <col min="4863" max="5112" width="9.140625" style="2" customWidth="1"/>
    <col min="5113" max="5113" width="15.5703125" style="2" customWidth="1"/>
    <col min="5114" max="5114" width="28.7109375" style="2" customWidth="1"/>
    <col min="5115" max="5115" width="25.7109375" style="2" customWidth="1"/>
    <col min="5116" max="5116" width="9.140625" style="2" customWidth="1"/>
    <col min="5117" max="5117" width="7.85546875" style="2" customWidth="1"/>
    <col min="5118" max="5118" width="8.140625" style="2" customWidth="1"/>
    <col min="5119" max="5368" width="9.140625" style="2" customWidth="1"/>
    <col min="5369" max="5369" width="15.5703125" style="2" customWidth="1"/>
    <col min="5370" max="5370" width="28.7109375" style="2" customWidth="1"/>
    <col min="5371" max="5371" width="25.7109375" style="2" customWidth="1"/>
    <col min="5372" max="5372" width="9.140625" style="2" customWidth="1"/>
    <col min="5373" max="5373" width="7.85546875" style="2" customWidth="1"/>
    <col min="5374" max="5374" width="8.140625" style="2" customWidth="1"/>
    <col min="5375" max="5624" width="9.140625" style="2" customWidth="1"/>
    <col min="5625" max="5625" width="15.5703125" style="2" customWidth="1"/>
    <col min="5626" max="5626" width="28.7109375" style="2" customWidth="1"/>
    <col min="5627" max="5627" width="25.7109375" style="2" customWidth="1"/>
    <col min="5628" max="5628" width="9.140625" style="2" customWidth="1"/>
    <col min="5629" max="5629" width="7.85546875" style="2" customWidth="1"/>
    <col min="5630" max="5630" width="8.140625" style="2" customWidth="1"/>
    <col min="5631" max="5880" width="9.140625" style="2" customWidth="1"/>
    <col min="5881" max="5881" width="15.5703125" style="2" customWidth="1"/>
    <col min="5882" max="5882" width="28.7109375" style="2" customWidth="1"/>
    <col min="5883" max="5883" width="25.7109375" style="2" customWidth="1"/>
    <col min="5884" max="5884" width="9.140625" style="2" customWidth="1"/>
    <col min="5885" max="5885" width="7.85546875" style="2" customWidth="1"/>
    <col min="5886" max="5886" width="8.140625" style="2" customWidth="1"/>
    <col min="5887" max="6136" width="9.140625" style="2" customWidth="1"/>
    <col min="6137" max="6137" width="15.5703125" style="2" customWidth="1"/>
    <col min="6138" max="6138" width="28.7109375" style="2" customWidth="1"/>
    <col min="6139" max="6139" width="25.7109375" style="2" customWidth="1"/>
    <col min="6140" max="6140" width="9.140625" style="2" customWidth="1"/>
    <col min="6141" max="6141" width="7.85546875" style="2" customWidth="1"/>
    <col min="6142" max="6142" width="8.140625" style="2" customWidth="1"/>
    <col min="6143" max="6392" width="9.140625" style="2" customWidth="1"/>
    <col min="6393" max="6393" width="15.5703125" style="2" customWidth="1"/>
    <col min="6394" max="6394" width="28.7109375" style="2" customWidth="1"/>
    <col min="6395" max="6395" width="25.7109375" style="2" customWidth="1"/>
    <col min="6396" max="6396" width="9.140625" style="2" customWidth="1"/>
    <col min="6397" max="6397" width="7.85546875" style="2" customWidth="1"/>
    <col min="6398" max="6398" width="8.140625" style="2" customWidth="1"/>
    <col min="6399" max="6648" width="9.140625" style="2" customWidth="1"/>
    <col min="6649" max="6649" width="15.5703125" style="2" customWidth="1"/>
    <col min="6650" max="6650" width="28.7109375" style="2" customWidth="1"/>
    <col min="6651" max="6651" width="25.7109375" style="2" customWidth="1"/>
    <col min="6652" max="6652" width="9.140625" style="2" customWidth="1"/>
    <col min="6653" max="6653" width="7.85546875" style="2" customWidth="1"/>
    <col min="6654" max="6654" width="8.140625" style="2" customWidth="1"/>
    <col min="6655" max="6904" width="9.140625" style="2" customWidth="1"/>
    <col min="6905" max="6905" width="15.5703125" style="2" customWidth="1"/>
    <col min="6906" max="6906" width="28.7109375" style="2" customWidth="1"/>
    <col min="6907" max="6907" width="25.7109375" style="2" customWidth="1"/>
    <col min="6908" max="6908" width="9.140625" style="2" customWidth="1"/>
    <col min="6909" max="6909" width="7.85546875" style="2" customWidth="1"/>
    <col min="6910" max="6910" width="8.140625" style="2" customWidth="1"/>
    <col min="6911" max="7160" width="9.140625" style="2" customWidth="1"/>
    <col min="7161" max="7161" width="15.5703125" style="2" customWidth="1"/>
    <col min="7162" max="7162" width="28.7109375" style="2" customWidth="1"/>
    <col min="7163" max="7163" width="25.7109375" style="2" customWidth="1"/>
    <col min="7164" max="7164" width="9.140625" style="2" customWidth="1"/>
    <col min="7165" max="7165" width="7.85546875" style="2" customWidth="1"/>
    <col min="7166" max="7166" width="8.140625" style="2" customWidth="1"/>
    <col min="7167" max="7416" width="9.140625" style="2" customWidth="1"/>
    <col min="7417" max="7417" width="15.5703125" style="2" customWidth="1"/>
    <col min="7418" max="7418" width="28.7109375" style="2" customWidth="1"/>
    <col min="7419" max="7419" width="25.7109375" style="2" customWidth="1"/>
    <col min="7420" max="7420" width="9.140625" style="2" customWidth="1"/>
    <col min="7421" max="7421" width="7.85546875" style="2" customWidth="1"/>
    <col min="7422" max="7422" width="8.140625" style="2" customWidth="1"/>
    <col min="7423" max="7672" width="9.140625" style="2" customWidth="1"/>
    <col min="7673" max="7673" width="15.5703125" style="2" customWidth="1"/>
    <col min="7674" max="7674" width="28.7109375" style="2" customWidth="1"/>
    <col min="7675" max="7675" width="25.7109375" style="2" customWidth="1"/>
    <col min="7676" max="7676" width="9.140625" style="2" customWidth="1"/>
    <col min="7677" max="7677" width="7.85546875" style="2" customWidth="1"/>
    <col min="7678" max="7678" width="8.140625" style="2" customWidth="1"/>
    <col min="7679" max="7928" width="9.140625" style="2" customWidth="1"/>
    <col min="7929" max="7929" width="15.5703125" style="2" customWidth="1"/>
    <col min="7930" max="7930" width="28.7109375" style="2" customWidth="1"/>
    <col min="7931" max="7931" width="25.7109375" style="2" customWidth="1"/>
    <col min="7932" max="7932" width="9.140625" style="2" customWidth="1"/>
    <col min="7933" max="7933" width="7.85546875" style="2" customWidth="1"/>
    <col min="7934" max="7934" width="8.140625" style="2" customWidth="1"/>
    <col min="7935" max="8184" width="9.140625" style="2" customWidth="1"/>
    <col min="8185" max="8185" width="15.5703125" style="2" customWidth="1"/>
    <col min="8186" max="8186" width="28.7109375" style="2" customWidth="1"/>
    <col min="8187" max="8187" width="25.7109375" style="2" customWidth="1"/>
    <col min="8188" max="8188" width="9.140625" style="2" customWidth="1"/>
    <col min="8189" max="8189" width="7.85546875" style="2" customWidth="1"/>
    <col min="8190" max="8190" width="8.140625" style="2" customWidth="1"/>
    <col min="8191" max="8440" width="9.140625" style="2" customWidth="1"/>
    <col min="8441" max="8441" width="15.5703125" style="2" customWidth="1"/>
    <col min="8442" max="8442" width="28.7109375" style="2" customWidth="1"/>
    <col min="8443" max="8443" width="25.7109375" style="2" customWidth="1"/>
    <col min="8444" max="8444" width="9.140625" style="2" customWidth="1"/>
    <col min="8445" max="8445" width="7.85546875" style="2" customWidth="1"/>
    <col min="8446" max="8446" width="8.140625" style="2" customWidth="1"/>
    <col min="8447" max="8696" width="9.140625" style="2" customWidth="1"/>
    <col min="8697" max="8697" width="15.5703125" style="2" customWidth="1"/>
    <col min="8698" max="8698" width="28.7109375" style="2" customWidth="1"/>
    <col min="8699" max="8699" width="25.7109375" style="2" customWidth="1"/>
    <col min="8700" max="8700" width="9.140625" style="2" customWidth="1"/>
    <col min="8701" max="8701" width="7.85546875" style="2" customWidth="1"/>
    <col min="8702" max="8702" width="8.140625" style="2" customWidth="1"/>
    <col min="8703" max="8952" width="9.140625" style="2" customWidth="1"/>
    <col min="8953" max="8953" width="15.5703125" style="2" customWidth="1"/>
    <col min="8954" max="8954" width="28.7109375" style="2" customWidth="1"/>
    <col min="8955" max="8955" width="25.7109375" style="2" customWidth="1"/>
    <col min="8956" max="8956" width="9.140625" style="2" customWidth="1"/>
    <col min="8957" max="8957" width="7.85546875" style="2" customWidth="1"/>
    <col min="8958" max="8958" width="8.140625" style="2" customWidth="1"/>
    <col min="8959" max="9208" width="9.140625" style="2" customWidth="1"/>
    <col min="9209" max="9209" width="15.5703125" style="2" customWidth="1"/>
    <col min="9210" max="9210" width="28.7109375" style="2" customWidth="1"/>
    <col min="9211" max="9211" width="25.7109375" style="2" customWidth="1"/>
    <col min="9212" max="9212" width="9.140625" style="2" customWidth="1"/>
    <col min="9213" max="9213" width="7.85546875" style="2" customWidth="1"/>
    <col min="9214" max="9214" width="8.140625" style="2" customWidth="1"/>
    <col min="9215" max="9464" width="9.140625" style="2" customWidth="1"/>
    <col min="9465" max="9465" width="15.5703125" style="2" customWidth="1"/>
    <col min="9466" max="9466" width="28.7109375" style="2" customWidth="1"/>
    <col min="9467" max="9467" width="25.7109375" style="2" customWidth="1"/>
    <col min="9468" max="9468" width="9.140625" style="2" customWidth="1"/>
    <col min="9469" max="9469" width="7.85546875" style="2" customWidth="1"/>
    <col min="9470" max="9470" width="8.140625" style="2" customWidth="1"/>
    <col min="9471" max="9720" width="9.140625" style="2" customWidth="1"/>
    <col min="9721" max="9721" width="15.5703125" style="2" customWidth="1"/>
    <col min="9722" max="9722" width="28.7109375" style="2" customWidth="1"/>
    <col min="9723" max="9723" width="25.7109375" style="2" customWidth="1"/>
    <col min="9724" max="9724" width="9.140625" style="2" customWidth="1"/>
    <col min="9725" max="9725" width="7.85546875" style="2" customWidth="1"/>
    <col min="9726" max="9726" width="8.140625" style="2" customWidth="1"/>
    <col min="9727" max="9976" width="9.140625" style="2" customWidth="1"/>
    <col min="9977" max="9977" width="15.5703125" style="2" customWidth="1"/>
    <col min="9978" max="9978" width="28.7109375" style="2" customWidth="1"/>
    <col min="9979" max="9979" width="25.7109375" style="2" customWidth="1"/>
    <col min="9980" max="9980" width="9.140625" style="2" customWidth="1"/>
    <col min="9981" max="9981" width="7.85546875" style="2" customWidth="1"/>
    <col min="9982" max="9982" width="8.140625" style="2" customWidth="1"/>
    <col min="9983" max="10232" width="9.140625" style="2" customWidth="1"/>
    <col min="10233" max="10233" width="15.5703125" style="2" customWidth="1"/>
    <col min="10234" max="10234" width="28.7109375" style="2" customWidth="1"/>
    <col min="10235" max="10235" width="25.7109375" style="2" customWidth="1"/>
    <col min="10236" max="10236" width="9.140625" style="2" customWidth="1"/>
    <col min="10237" max="10237" width="7.85546875" style="2" customWidth="1"/>
    <col min="10238" max="10238" width="8.140625" style="2" customWidth="1"/>
    <col min="10239" max="10488" width="9.140625" style="2" customWidth="1"/>
    <col min="10489" max="10489" width="15.5703125" style="2" customWidth="1"/>
    <col min="10490" max="10490" width="28.7109375" style="2" customWidth="1"/>
    <col min="10491" max="10491" width="25.7109375" style="2" customWidth="1"/>
    <col min="10492" max="10492" width="9.140625" style="2" customWidth="1"/>
    <col min="10493" max="10493" width="7.85546875" style="2" customWidth="1"/>
    <col min="10494" max="10494" width="8.140625" style="2" customWidth="1"/>
    <col min="10495" max="10744" width="9.140625" style="2" customWidth="1"/>
    <col min="10745" max="10745" width="15.5703125" style="2" customWidth="1"/>
    <col min="10746" max="10746" width="28.7109375" style="2" customWidth="1"/>
    <col min="10747" max="10747" width="25.7109375" style="2" customWidth="1"/>
    <col min="10748" max="10748" width="9.140625" style="2" customWidth="1"/>
    <col min="10749" max="10749" width="7.85546875" style="2" customWidth="1"/>
    <col min="10750" max="10750" width="8.140625" style="2" customWidth="1"/>
    <col min="10751" max="11000" width="9.140625" style="2" customWidth="1"/>
    <col min="11001" max="11001" width="15.5703125" style="2" customWidth="1"/>
    <col min="11002" max="11002" width="28.7109375" style="2" customWidth="1"/>
    <col min="11003" max="11003" width="25.7109375" style="2" customWidth="1"/>
    <col min="11004" max="11004" width="9.140625" style="2" customWidth="1"/>
    <col min="11005" max="11005" width="7.85546875" style="2" customWidth="1"/>
    <col min="11006" max="11006" width="8.140625" style="2" customWidth="1"/>
    <col min="11007" max="11256" width="9.140625" style="2" customWidth="1"/>
    <col min="11257" max="11257" width="15.5703125" style="2" customWidth="1"/>
    <col min="11258" max="11258" width="28.7109375" style="2" customWidth="1"/>
    <col min="11259" max="11259" width="25.7109375" style="2" customWidth="1"/>
    <col min="11260" max="11260" width="9.140625" style="2" customWidth="1"/>
    <col min="11261" max="11261" width="7.85546875" style="2" customWidth="1"/>
    <col min="11262" max="11262" width="8.140625" style="2" customWidth="1"/>
    <col min="11263" max="11512" width="9.140625" style="2" customWidth="1"/>
    <col min="11513" max="11513" width="15.5703125" style="2" customWidth="1"/>
    <col min="11514" max="11514" width="28.7109375" style="2" customWidth="1"/>
    <col min="11515" max="11515" width="25.7109375" style="2" customWidth="1"/>
    <col min="11516" max="11516" width="9.140625" style="2" customWidth="1"/>
    <col min="11517" max="11517" width="7.85546875" style="2" customWidth="1"/>
    <col min="11518" max="11518" width="8.140625" style="2" customWidth="1"/>
    <col min="11519" max="11768" width="9.140625" style="2" customWidth="1"/>
    <col min="11769" max="11769" width="15.5703125" style="2" customWidth="1"/>
    <col min="11770" max="11770" width="28.7109375" style="2" customWidth="1"/>
    <col min="11771" max="11771" width="25.7109375" style="2" customWidth="1"/>
    <col min="11772" max="11772" width="9.140625" style="2" customWidth="1"/>
    <col min="11773" max="11773" width="7.85546875" style="2" customWidth="1"/>
    <col min="11774" max="11774" width="8.140625" style="2" customWidth="1"/>
    <col min="11775" max="12024" width="9.140625" style="2" customWidth="1"/>
    <col min="12025" max="12025" width="15.5703125" style="2" customWidth="1"/>
    <col min="12026" max="12026" width="28.7109375" style="2" customWidth="1"/>
    <col min="12027" max="12027" width="25.7109375" style="2" customWidth="1"/>
    <col min="12028" max="12028" width="9.140625" style="2" customWidth="1"/>
    <col min="12029" max="12029" width="7.85546875" style="2" customWidth="1"/>
    <col min="12030" max="12030" width="8.140625" style="2" customWidth="1"/>
    <col min="12031" max="12280" width="9.140625" style="2" customWidth="1"/>
    <col min="12281" max="12281" width="15.5703125" style="2" customWidth="1"/>
    <col min="12282" max="12282" width="28.7109375" style="2" customWidth="1"/>
    <col min="12283" max="12283" width="25.7109375" style="2" customWidth="1"/>
    <col min="12284" max="12284" width="9.140625" style="2" customWidth="1"/>
    <col min="12285" max="12285" width="7.85546875" style="2" customWidth="1"/>
    <col min="12286" max="12286" width="8.140625" style="2" customWidth="1"/>
    <col min="12287" max="12536" width="9.140625" style="2" customWidth="1"/>
    <col min="12537" max="12537" width="15.5703125" style="2" customWidth="1"/>
    <col min="12538" max="12538" width="28.7109375" style="2" customWidth="1"/>
    <col min="12539" max="12539" width="25.7109375" style="2" customWidth="1"/>
    <col min="12540" max="12540" width="9.140625" style="2" customWidth="1"/>
    <col min="12541" max="12541" width="7.85546875" style="2" customWidth="1"/>
    <col min="12542" max="12542" width="8.140625" style="2" customWidth="1"/>
    <col min="12543" max="12792" width="9.140625" style="2" customWidth="1"/>
    <col min="12793" max="12793" width="15.5703125" style="2" customWidth="1"/>
    <col min="12794" max="12794" width="28.7109375" style="2" customWidth="1"/>
    <col min="12795" max="12795" width="25.7109375" style="2" customWidth="1"/>
    <col min="12796" max="12796" width="9.140625" style="2" customWidth="1"/>
    <col min="12797" max="12797" width="7.85546875" style="2" customWidth="1"/>
    <col min="12798" max="12798" width="8.140625" style="2" customWidth="1"/>
    <col min="12799" max="13048" width="9.140625" style="2" customWidth="1"/>
    <col min="13049" max="13049" width="15.5703125" style="2" customWidth="1"/>
    <col min="13050" max="13050" width="28.7109375" style="2" customWidth="1"/>
    <col min="13051" max="13051" width="25.7109375" style="2" customWidth="1"/>
    <col min="13052" max="13052" width="9.140625" style="2" customWidth="1"/>
    <col min="13053" max="13053" width="7.85546875" style="2" customWidth="1"/>
    <col min="13054" max="13054" width="8.140625" style="2" customWidth="1"/>
    <col min="13055" max="13304" width="9.140625" style="2" customWidth="1"/>
    <col min="13305" max="13305" width="15.5703125" style="2" customWidth="1"/>
    <col min="13306" max="13306" width="28.7109375" style="2" customWidth="1"/>
    <col min="13307" max="13307" width="25.7109375" style="2" customWidth="1"/>
    <col min="13308" max="13308" width="9.140625" style="2" customWidth="1"/>
    <col min="13309" max="13309" width="7.85546875" style="2" customWidth="1"/>
    <col min="13310" max="13310" width="8.140625" style="2" customWidth="1"/>
    <col min="13311" max="13560" width="9.140625" style="2" customWidth="1"/>
    <col min="13561" max="13561" width="15.5703125" style="2" customWidth="1"/>
    <col min="13562" max="13562" width="28.7109375" style="2" customWidth="1"/>
    <col min="13563" max="13563" width="25.7109375" style="2" customWidth="1"/>
    <col min="13564" max="13564" width="9.140625" style="2" customWidth="1"/>
    <col min="13565" max="13565" width="7.85546875" style="2" customWidth="1"/>
    <col min="13566" max="13566" width="8.140625" style="2" customWidth="1"/>
    <col min="13567" max="13816" width="9.140625" style="2" customWidth="1"/>
    <col min="13817" max="13817" width="15.5703125" style="2" customWidth="1"/>
    <col min="13818" max="13818" width="28.7109375" style="2" customWidth="1"/>
    <col min="13819" max="13819" width="25.7109375" style="2" customWidth="1"/>
    <col min="13820" max="13820" width="9.140625" style="2" customWidth="1"/>
    <col min="13821" max="13821" width="7.85546875" style="2" customWidth="1"/>
    <col min="13822" max="13822" width="8.140625" style="2" customWidth="1"/>
    <col min="13823" max="14072" width="9.140625" style="2" customWidth="1"/>
    <col min="14073" max="14073" width="15.5703125" style="2" customWidth="1"/>
    <col min="14074" max="14074" width="28.7109375" style="2" customWidth="1"/>
    <col min="14075" max="14075" width="25.7109375" style="2" customWidth="1"/>
    <col min="14076" max="14076" width="9.140625" style="2" customWidth="1"/>
    <col min="14077" max="14077" width="7.85546875" style="2" customWidth="1"/>
    <col min="14078" max="14078" width="8.140625" style="2" customWidth="1"/>
    <col min="14079" max="14328" width="9.140625" style="2" customWidth="1"/>
    <col min="14329" max="14329" width="15.5703125" style="2" customWidth="1"/>
    <col min="14330" max="14330" width="28.7109375" style="2" customWidth="1"/>
    <col min="14331" max="14331" width="25.7109375" style="2" customWidth="1"/>
    <col min="14332" max="14332" width="9.140625" style="2" customWidth="1"/>
    <col min="14333" max="14333" width="7.85546875" style="2" customWidth="1"/>
    <col min="14334" max="14334" width="8.140625" style="2" customWidth="1"/>
    <col min="14335" max="14584" width="9.140625" style="2" customWidth="1"/>
    <col min="14585" max="14585" width="15.5703125" style="2" customWidth="1"/>
    <col min="14586" max="14586" width="28.7109375" style="2" customWidth="1"/>
    <col min="14587" max="14587" width="25.7109375" style="2" customWidth="1"/>
    <col min="14588" max="14588" width="9.140625" style="2" customWidth="1"/>
    <col min="14589" max="14589" width="7.85546875" style="2" customWidth="1"/>
    <col min="14590" max="14590" width="8.140625" style="2" customWidth="1"/>
    <col min="14591" max="14840" width="9.140625" style="2" customWidth="1"/>
    <col min="14841" max="14841" width="15.5703125" style="2" customWidth="1"/>
    <col min="14842" max="14842" width="28.7109375" style="2" customWidth="1"/>
    <col min="14843" max="14843" width="25.7109375" style="2" customWidth="1"/>
    <col min="14844" max="14844" width="9.140625" style="2" customWidth="1"/>
    <col min="14845" max="14845" width="7.85546875" style="2" customWidth="1"/>
    <col min="14846" max="14846" width="8.140625" style="2" customWidth="1"/>
    <col min="14847" max="15096" width="9.140625" style="2" customWidth="1"/>
    <col min="15097" max="15097" width="15.5703125" style="2" customWidth="1"/>
    <col min="15098" max="15098" width="28.7109375" style="2" customWidth="1"/>
    <col min="15099" max="15099" width="25.7109375" style="2" customWidth="1"/>
    <col min="15100" max="15100" width="9.140625" style="2" customWidth="1"/>
    <col min="15101" max="15101" width="7.85546875" style="2" customWidth="1"/>
    <col min="15102" max="15102" width="8.140625" style="2" customWidth="1"/>
    <col min="15103" max="15352" width="9.140625" style="2" customWidth="1"/>
    <col min="15353" max="15353" width="15.5703125" style="2" customWidth="1"/>
    <col min="15354" max="15354" width="28.7109375" style="2" customWidth="1"/>
    <col min="15355" max="15355" width="25.7109375" style="2" customWidth="1"/>
    <col min="15356" max="15356" width="9.140625" style="2" customWidth="1"/>
    <col min="15357" max="15357" width="7.85546875" style="2" customWidth="1"/>
    <col min="15358" max="15358" width="8.140625" style="2" customWidth="1"/>
    <col min="15359" max="15608" width="9.140625" style="2" customWidth="1"/>
    <col min="15609" max="15609" width="15.5703125" style="2" customWidth="1"/>
    <col min="15610" max="15610" width="28.7109375" style="2" customWidth="1"/>
    <col min="15611" max="15611" width="25.7109375" style="2" customWidth="1"/>
    <col min="15612" max="15612" width="9.140625" style="2" customWidth="1"/>
    <col min="15613" max="15613" width="7.85546875" style="2" customWidth="1"/>
    <col min="15614" max="15614" width="8.140625" style="2" customWidth="1"/>
    <col min="15615" max="15864" width="9.140625" style="2" customWidth="1"/>
    <col min="15865" max="15865" width="15.5703125" style="2" customWidth="1"/>
    <col min="15866" max="15866" width="28.7109375" style="2" customWidth="1"/>
    <col min="15867" max="15867" width="25.7109375" style="2" customWidth="1"/>
    <col min="15868" max="15868" width="9.140625" style="2" customWidth="1"/>
    <col min="15869" max="15869" width="7.85546875" style="2" customWidth="1"/>
    <col min="15870" max="15870" width="8.140625" style="2" customWidth="1"/>
    <col min="15871" max="16120" width="9.140625" style="2" customWidth="1"/>
    <col min="16121" max="16121" width="15.5703125" style="2" customWidth="1"/>
    <col min="16122" max="16122" width="28.7109375" style="2" customWidth="1"/>
    <col min="16123" max="16123" width="25.7109375" style="2" customWidth="1"/>
    <col min="16124" max="16124" width="9.140625" style="2" customWidth="1"/>
    <col min="16125" max="16125" width="7.85546875" style="2" customWidth="1"/>
    <col min="16126" max="16126" width="8.140625" style="2" customWidth="1"/>
    <col min="16127" max="16376" width="9.140625" style="2" customWidth="1"/>
    <col min="16377" max="16384" width="9.140625" style="2"/>
  </cols>
  <sheetData>
    <row r="3" spans="1:7" ht="15.75" x14ac:dyDescent="0.25">
      <c r="A3" s="1" t="s">
        <v>0</v>
      </c>
      <c r="B3" s="1"/>
      <c r="C3" s="1"/>
      <c r="D3" s="1"/>
      <c r="E3" s="1"/>
    </row>
    <row r="4" spans="1:7" x14ac:dyDescent="0.25">
      <c r="A4" s="3" t="s">
        <v>1</v>
      </c>
      <c r="B4" s="4"/>
      <c r="C4" s="4"/>
      <c r="D4" s="4"/>
      <c r="E4" s="5"/>
    </row>
    <row r="5" spans="1:7" s="8" customFormat="1" ht="25.5" x14ac:dyDescent="0.25">
      <c r="A5" s="6" t="s">
        <v>2</v>
      </c>
      <c r="B5" s="6" t="s">
        <v>3</v>
      </c>
      <c r="C5" s="6" t="s">
        <v>4</v>
      </c>
      <c r="D5" s="7" t="s">
        <v>5</v>
      </c>
      <c r="E5" s="7" t="s">
        <v>6</v>
      </c>
      <c r="F5" s="8" t="s">
        <v>7</v>
      </c>
      <c r="G5" s="8" t="s">
        <v>8</v>
      </c>
    </row>
    <row r="6" spans="1:7" x14ac:dyDescent="0.25">
      <c r="A6" s="9" t="s">
        <v>9</v>
      </c>
      <c r="B6" s="9"/>
      <c r="C6" s="10"/>
      <c r="D6" s="11"/>
      <c r="E6" s="12"/>
    </row>
    <row r="7" spans="1:7" ht="15" customHeight="1" x14ac:dyDescent="0.25">
      <c r="A7" s="13" t="s">
        <v>10</v>
      </c>
      <c r="B7" s="13"/>
      <c r="C7" s="10"/>
      <c r="D7" s="11"/>
      <c r="E7" s="12"/>
    </row>
    <row r="8" spans="1:7" ht="15" customHeight="1" x14ac:dyDescent="0.25">
      <c r="A8" s="9"/>
      <c r="B8" s="9" t="s">
        <v>11</v>
      </c>
      <c r="C8" s="9"/>
      <c r="D8" s="11"/>
      <c r="E8" s="12"/>
      <c r="G8" s="14">
        <f>SUM(G9)</f>
        <v>11.79</v>
      </c>
    </row>
    <row r="9" spans="1:7" x14ac:dyDescent="0.25">
      <c r="A9" s="9"/>
      <c r="B9" s="9"/>
      <c r="C9" s="10" t="s">
        <v>12</v>
      </c>
      <c r="D9" s="11" t="s">
        <v>13</v>
      </c>
      <c r="E9" s="15">
        <f>100+20</f>
        <v>120</v>
      </c>
      <c r="F9" s="2">
        <f>'[1]Перечень продуктов'!$B$88</f>
        <v>98.29</v>
      </c>
      <c r="G9" s="2">
        <f>ROUND(F9/1000*E9,2)</f>
        <v>11.79</v>
      </c>
    </row>
    <row r="10" spans="1:7" ht="31.5" customHeight="1" x14ac:dyDescent="0.25">
      <c r="A10" s="9"/>
      <c r="B10" s="9" t="s">
        <v>14</v>
      </c>
      <c r="C10" s="9"/>
      <c r="D10" s="11"/>
      <c r="E10" s="12"/>
      <c r="G10" s="14">
        <f>ROUND(SUM(G11:G16),2)</f>
        <v>2.14</v>
      </c>
    </row>
    <row r="11" spans="1:7" x14ac:dyDescent="0.25">
      <c r="A11" s="9"/>
      <c r="B11" s="9"/>
      <c r="C11" s="10" t="s">
        <v>15</v>
      </c>
      <c r="D11" s="11" t="s">
        <v>13</v>
      </c>
      <c r="E11" s="15">
        <v>59.18</v>
      </c>
      <c r="F11" s="2">
        <f>'[1]Перечень продуктов'!$B$20</f>
        <v>24.64</v>
      </c>
      <c r="G11" s="2">
        <f>ROUND(F11/1000*E11,2)</f>
        <v>1.46</v>
      </c>
    </row>
    <row r="12" spans="1:7" x14ac:dyDescent="0.25">
      <c r="A12" s="9"/>
      <c r="B12" s="9"/>
      <c r="C12" s="10" t="s">
        <v>16</v>
      </c>
      <c r="D12" s="11" t="s">
        <v>13</v>
      </c>
      <c r="E12" s="15">
        <v>7.98</v>
      </c>
      <c r="F12" s="2">
        <f>'[1]Перечень продуктов'!$B$52</f>
        <v>33.97</v>
      </c>
      <c r="G12" s="2">
        <f>ROUND(F12/1000*E12,2)</f>
        <v>0.27</v>
      </c>
    </row>
    <row r="13" spans="1:7" x14ac:dyDescent="0.25">
      <c r="A13" s="9"/>
      <c r="B13" s="9"/>
      <c r="C13" s="10" t="s">
        <v>17</v>
      </c>
      <c r="D13" s="11" t="s">
        <v>13</v>
      </c>
      <c r="E13" s="15">
        <v>3</v>
      </c>
      <c r="F13" s="2">
        <f>'[1]Перечень продуктов'!$B$65</f>
        <v>32.01</v>
      </c>
      <c r="G13" s="2">
        <f>ROUND(F13/1000*E13,20)</f>
        <v>9.6030000000000004E-2</v>
      </c>
    </row>
    <row r="14" spans="1:7" x14ac:dyDescent="0.25">
      <c r="A14" s="9"/>
      <c r="B14" s="9"/>
      <c r="C14" s="10" t="s">
        <v>18</v>
      </c>
      <c r="D14" s="11" t="s">
        <v>13</v>
      </c>
      <c r="E14" s="15">
        <v>0.3</v>
      </c>
      <c r="F14" s="2">
        <f>'[1]Перечень продуктов'!$B$70</f>
        <v>11.1</v>
      </c>
      <c r="G14" s="2">
        <f>ROUND(F14/1000*E14,20)</f>
        <v>3.3300000000000001E-3</v>
      </c>
    </row>
    <row r="15" spans="1:7" x14ac:dyDescent="0.25">
      <c r="A15" s="9"/>
      <c r="B15" s="9"/>
      <c r="C15" s="10" t="s">
        <v>19</v>
      </c>
      <c r="D15" s="11" t="s">
        <v>13</v>
      </c>
      <c r="E15" s="15">
        <v>3</v>
      </c>
      <c r="F15" s="2">
        <f>'[1]Перечень продуктов'!$B$47</f>
        <v>80.56</v>
      </c>
      <c r="G15" s="2">
        <f t="shared" ref="G15" si="0">ROUND(F15/1000*E15,2)</f>
        <v>0.24</v>
      </c>
    </row>
    <row r="16" spans="1:7" x14ac:dyDescent="0.25">
      <c r="A16" s="9"/>
      <c r="B16" s="9"/>
      <c r="C16" s="10" t="s">
        <v>20</v>
      </c>
      <c r="D16" s="11" t="s">
        <v>13</v>
      </c>
      <c r="E16" s="15">
        <v>0.18</v>
      </c>
      <c r="F16" s="2">
        <f>'[1]Перечень продуктов'!$B$25</f>
        <v>376.72</v>
      </c>
      <c r="G16" s="2">
        <f>ROUND(F16/1000*E16,20)</f>
        <v>6.7809599999999998E-2</v>
      </c>
    </row>
    <row r="17" spans="1:8" x14ac:dyDescent="0.25">
      <c r="A17" s="9"/>
      <c r="B17" s="9" t="s">
        <v>21</v>
      </c>
      <c r="C17" s="9"/>
      <c r="D17" s="11"/>
      <c r="E17" s="12"/>
      <c r="G17" s="14">
        <f>ROUND(SUM(G18:G25),2)</f>
        <v>18.989999999999998</v>
      </c>
    </row>
    <row r="18" spans="1:8" x14ac:dyDescent="0.25">
      <c r="A18" s="9"/>
      <c r="B18" s="9"/>
      <c r="C18" s="16" t="s">
        <v>22</v>
      </c>
      <c r="D18" s="11" t="s">
        <v>13</v>
      </c>
      <c r="E18" s="17">
        <v>25</v>
      </c>
      <c r="F18" s="2">
        <f>'[1]Перечень продуктов'!$B$8</f>
        <v>378.3</v>
      </c>
      <c r="G18" s="2">
        <f t="shared" ref="G18:G25" si="1">ROUND(F18/1000*E18,2)</f>
        <v>9.4600000000000009</v>
      </c>
    </row>
    <row r="19" spans="1:8" x14ac:dyDescent="0.25">
      <c r="A19" s="9"/>
      <c r="B19" s="9"/>
      <c r="C19" s="16" t="s">
        <v>23</v>
      </c>
      <c r="D19" s="11" t="s">
        <v>13</v>
      </c>
      <c r="E19" s="17">
        <v>25</v>
      </c>
      <c r="F19" s="2">
        <f>'[1]Перечень продуктов'!$B$9</f>
        <v>304.5</v>
      </c>
      <c r="G19" s="2">
        <f t="shared" si="1"/>
        <v>7.61</v>
      </c>
    </row>
    <row r="20" spans="1:8" x14ac:dyDescent="0.25">
      <c r="A20" s="9"/>
      <c r="B20" s="9"/>
      <c r="C20" s="18" t="s">
        <v>24</v>
      </c>
      <c r="D20" s="11" t="s">
        <v>13</v>
      </c>
      <c r="E20" s="17">
        <v>12</v>
      </c>
      <c r="F20" s="2">
        <f>'[1]Перечень продуктов'!$B$45</f>
        <v>36.229999999999997</v>
      </c>
      <c r="G20" s="2">
        <f t="shared" si="1"/>
        <v>0.43</v>
      </c>
    </row>
    <row r="21" spans="1:8" x14ac:dyDescent="0.25">
      <c r="A21" s="9"/>
      <c r="B21" s="9"/>
      <c r="C21" s="16" t="s">
        <v>25</v>
      </c>
      <c r="D21" s="11" t="s">
        <v>13</v>
      </c>
      <c r="E21" s="17">
        <v>14</v>
      </c>
      <c r="F21" s="2">
        <f>'[1]Перечень продуктов'!$B$3</f>
        <v>74.59</v>
      </c>
      <c r="G21" s="2">
        <f t="shared" si="1"/>
        <v>1.04</v>
      </c>
    </row>
    <row r="22" spans="1:8" x14ac:dyDescent="0.25">
      <c r="A22" s="9"/>
      <c r="B22" s="9"/>
      <c r="C22" s="16" t="s">
        <v>26</v>
      </c>
      <c r="D22" s="11" t="s">
        <v>13</v>
      </c>
      <c r="E22" s="17">
        <v>19</v>
      </c>
      <c r="F22" s="2">
        <f>'[1]Перечень продуктов'!$B$5</f>
        <v>7.39</v>
      </c>
      <c r="G22" s="2">
        <f t="shared" si="1"/>
        <v>0.14000000000000001</v>
      </c>
    </row>
    <row r="23" spans="1:8" x14ac:dyDescent="0.25">
      <c r="A23" s="9"/>
      <c r="B23" s="9"/>
      <c r="C23" s="16" t="s">
        <v>18</v>
      </c>
      <c r="D23" s="11" t="s">
        <v>13</v>
      </c>
      <c r="E23" s="17">
        <v>1</v>
      </c>
      <c r="F23" s="2">
        <f>'[1]Перечень продуктов'!$B$70</f>
        <v>11.1</v>
      </c>
      <c r="G23" s="2">
        <f>ROUND(F23/1000*E23,20)</f>
        <v>1.11E-2</v>
      </c>
    </row>
    <row r="24" spans="1:8" x14ac:dyDescent="0.25">
      <c r="A24" s="9"/>
      <c r="B24" s="9"/>
      <c r="C24" s="16" t="s">
        <v>27</v>
      </c>
      <c r="D24" s="11" t="s">
        <v>13</v>
      </c>
      <c r="E24" s="17">
        <v>2</v>
      </c>
      <c r="F24" s="2">
        <f>'[1]Перечень продуктов'!$B$73</f>
        <v>70.67</v>
      </c>
      <c r="G24" s="2">
        <f t="shared" si="1"/>
        <v>0.14000000000000001</v>
      </c>
    </row>
    <row r="25" spans="1:8" x14ac:dyDescent="0.25">
      <c r="A25" s="9"/>
      <c r="B25" s="9"/>
      <c r="C25" s="10" t="s">
        <v>19</v>
      </c>
      <c r="D25" s="11" t="s">
        <v>13</v>
      </c>
      <c r="E25" s="15">
        <v>2</v>
      </c>
      <c r="F25" s="2">
        <f>'[1]Перечень продуктов'!$B$47</f>
        <v>80.56</v>
      </c>
      <c r="G25" s="2">
        <f t="shared" si="1"/>
        <v>0.16</v>
      </c>
      <c r="H25" s="14"/>
    </row>
    <row r="26" spans="1:8" ht="15" customHeight="1" x14ac:dyDescent="0.25">
      <c r="A26" s="9"/>
      <c r="B26" s="9" t="s">
        <v>28</v>
      </c>
      <c r="C26" s="9"/>
      <c r="D26" s="11"/>
      <c r="E26" s="12"/>
      <c r="G26" s="19">
        <f>SUM(G27:G29)</f>
        <v>9.9232999999999993</v>
      </c>
    </row>
    <row r="27" spans="1:8" x14ac:dyDescent="0.25">
      <c r="A27" s="9"/>
      <c r="B27" s="9"/>
      <c r="C27" s="10" t="s">
        <v>29</v>
      </c>
      <c r="D27" s="11" t="s">
        <v>13</v>
      </c>
      <c r="E27" s="15">
        <v>69.260000000000005</v>
      </c>
      <c r="F27" s="2">
        <f>'[1]Перечень продуктов'!$B$34</f>
        <v>70.989999999999995</v>
      </c>
      <c r="G27" s="20">
        <f>ROUND(F27/1000*E27,2)</f>
        <v>4.92</v>
      </c>
    </row>
    <row r="28" spans="1:8" x14ac:dyDescent="0.25">
      <c r="A28" s="9"/>
      <c r="B28" s="9"/>
      <c r="C28" s="10" t="s">
        <v>18</v>
      </c>
      <c r="D28" s="11" t="s">
        <v>13</v>
      </c>
      <c r="E28" s="21">
        <v>3</v>
      </c>
      <c r="F28" s="2">
        <f>'[1]Перечень продуктов'!$B$70</f>
        <v>11.1</v>
      </c>
      <c r="G28" s="2">
        <f>ROUND(F28/1000*E28,20)</f>
        <v>3.3300000000000003E-2</v>
      </c>
      <c r="H28" s="22" t="s">
        <v>30</v>
      </c>
    </row>
    <row r="29" spans="1:8" x14ac:dyDescent="0.25">
      <c r="A29" s="9"/>
      <c r="B29" s="9"/>
      <c r="C29" s="10" t="s">
        <v>31</v>
      </c>
      <c r="D29" s="11" t="s">
        <v>13</v>
      </c>
      <c r="E29" s="21">
        <v>10.25</v>
      </c>
      <c r="F29" s="2">
        <f>'[1]Перечень продуктов'!$B$48</f>
        <v>485.14</v>
      </c>
      <c r="G29" s="20">
        <f t="shared" ref="G29:G97" si="2">ROUND(F29/1000*E29,2)</f>
        <v>4.97</v>
      </c>
      <c r="H29" s="22" t="s">
        <v>30</v>
      </c>
    </row>
    <row r="30" spans="1:8" ht="15" customHeight="1" x14ac:dyDescent="0.25">
      <c r="A30" s="9"/>
      <c r="B30" s="9" t="s">
        <v>32</v>
      </c>
      <c r="C30" s="9"/>
      <c r="D30" s="11"/>
      <c r="E30" s="12"/>
      <c r="G30" s="19">
        <f>SUM(G31:G33)</f>
        <v>2.4300000000000002</v>
      </c>
    </row>
    <row r="31" spans="1:8" x14ac:dyDescent="0.25">
      <c r="A31" s="9"/>
      <c r="B31" s="9"/>
      <c r="C31" s="10" t="s">
        <v>33</v>
      </c>
      <c r="D31" s="11" t="s">
        <v>13</v>
      </c>
      <c r="E31" s="15">
        <v>1</v>
      </c>
      <c r="F31" s="2">
        <f>'[1]Перечень продуктов'!$B$84</f>
        <v>658.37</v>
      </c>
      <c r="G31" s="20">
        <f t="shared" si="2"/>
        <v>0.66</v>
      </c>
    </row>
    <row r="32" spans="1:8" x14ac:dyDescent="0.25">
      <c r="A32" s="9"/>
      <c r="B32" s="9"/>
      <c r="C32" s="10" t="s">
        <v>17</v>
      </c>
      <c r="D32" s="11" t="s">
        <v>13</v>
      </c>
      <c r="E32" s="15">
        <v>15</v>
      </c>
      <c r="F32" s="2">
        <f>'[1]Перечень продуктов'!$B$65</f>
        <v>32.01</v>
      </c>
      <c r="G32" s="20">
        <f t="shared" si="2"/>
        <v>0.48</v>
      </c>
    </row>
    <row r="33" spans="1:7" x14ac:dyDescent="0.25">
      <c r="A33" s="9"/>
      <c r="B33" s="9"/>
      <c r="C33" s="10" t="s">
        <v>34</v>
      </c>
      <c r="D33" s="11" t="s">
        <v>13</v>
      </c>
      <c r="E33" s="15">
        <v>8</v>
      </c>
      <c r="F33" s="2">
        <f>'[1]Перечень продуктов'!$B$42</f>
        <v>161.27000000000001</v>
      </c>
      <c r="G33" s="20">
        <f t="shared" si="2"/>
        <v>1.29</v>
      </c>
    </row>
    <row r="34" spans="1:7" x14ac:dyDescent="0.25">
      <c r="A34" s="9"/>
      <c r="B34" s="9" t="s">
        <v>35</v>
      </c>
      <c r="C34" s="9"/>
      <c r="D34" s="11"/>
      <c r="E34" s="12"/>
      <c r="G34" s="19">
        <f>SUM(G35)</f>
        <v>1.64</v>
      </c>
    </row>
    <row r="35" spans="1:7" x14ac:dyDescent="0.25">
      <c r="A35" s="9"/>
      <c r="B35" s="9"/>
      <c r="C35" s="10" t="s">
        <v>36</v>
      </c>
      <c r="D35" s="11" t="s">
        <v>13</v>
      </c>
      <c r="E35" s="15">
        <v>30</v>
      </c>
      <c r="F35" s="2">
        <f>'[1]Перечень продуктов'!$B$81</f>
        <v>54.8</v>
      </c>
      <c r="G35" s="20">
        <f t="shared" si="2"/>
        <v>1.64</v>
      </c>
    </row>
    <row r="36" spans="1:7" x14ac:dyDescent="0.25">
      <c r="A36" s="9"/>
      <c r="B36" s="9" t="s">
        <v>37</v>
      </c>
      <c r="C36" s="9"/>
      <c r="D36" s="11"/>
      <c r="E36" s="12"/>
      <c r="G36" s="19">
        <f>SUM(G37)</f>
        <v>1.08</v>
      </c>
    </row>
    <row r="37" spans="1:7" x14ac:dyDescent="0.25">
      <c r="A37" s="9"/>
      <c r="B37" s="9"/>
      <c r="C37" s="10" t="s">
        <v>38</v>
      </c>
      <c r="D37" s="11" t="s">
        <v>13</v>
      </c>
      <c r="E37" s="15">
        <v>20</v>
      </c>
      <c r="F37" s="2">
        <f>'[1]Перечень продуктов'!$B$83</f>
        <v>54.16</v>
      </c>
      <c r="G37" s="20">
        <f t="shared" si="2"/>
        <v>1.08</v>
      </c>
    </row>
    <row r="38" spans="1:7" ht="15" customHeight="1" x14ac:dyDescent="0.25">
      <c r="A38" s="9" t="s">
        <v>39</v>
      </c>
      <c r="B38" s="9"/>
      <c r="C38" s="10"/>
      <c r="D38" s="11"/>
      <c r="E38" s="12"/>
      <c r="G38" s="20"/>
    </row>
    <row r="39" spans="1:7" ht="15" customHeight="1" x14ac:dyDescent="0.25">
      <c r="A39" s="9"/>
      <c r="B39" s="9" t="s">
        <v>40</v>
      </c>
      <c r="C39" s="9"/>
      <c r="D39" s="11"/>
      <c r="E39" s="12"/>
      <c r="G39" s="14">
        <f>SUM(G40)</f>
        <v>9.83</v>
      </c>
    </row>
    <row r="40" spans="1:7" ht="15" customHeight="1" x14ac:dyDescent="0.25">
      <c r="A40" s="9"/>
      <c r="B40" s="9"/>
      <c r="C40" s="10" t="s">
        <v>12</v>
      </c>
      <c r="D40" s="11" t="s">
        <v>13</v>
      </c>
      <c r="E40" s="15">
        <v>100</v>
      </c>
      <c r="F40" s="2">
        <f>'[1]Перечень продуктов'!$B$88</f>
        <v>98.29</v>
      </c>
      <c r="G40" s="2">
        <f>ROUND(F40/1000*E40,2)</f>
        <v>9.83</v>
      </c>
    </row>
    <row r="41" spans="1:7" ht="15" customHeight="1" x14ac:dyDescent="0.25">
      <c r="A41" s="9"/>
      <c r="B41" s="9" t="s">
        <v>41</v>
      </c>
      <c r="C41" s="9"/>
      <c r="D41" s="11"/>
      <c r="E41" s="12"/>
      <c r="G41" s="19">
        <f>ROUND(SUM(G42:G49),2)</f>
        <v>25.49</v>
      </c>
    </row>
    <row r="42" spans="1:7" x14ac:dyDescent="0.25">
      <c r="A42" s="9"/>
      <c r="B42" s="9"/>
      <c r="C42" s="10" t="s">
        <v>42</v>
      </c>
      <c r="D42" s="11" t="s">
        <v>13</v>
      </c>
      <c r="E42" s="15">
        <v>95</v>
      </c>
      <c r="F42" s="2">
        <f>'[1]Перечень продуктов'!$B$31</f>
        <v>199.26</v>
      </c>
      <c r="G42" s="20">
        <f t="shared" si="2"/>
        <v>18.93</v>
      </c>
    </row>
    <row r="43" spans="1:7" x14ac:dyDescent="0.25">
      <c r="A43" s="9"/>
      <c r="B43" s="9"/>
      <c r="C43" s="10" t="s">
        <v>43</v>
      </c>
      <c r="D43" s="11" t="s">
        <v>13</v>
      </c>
      <c r="E43" s="15">
        <v>178</v>
      </c>
      <c r="F43" s="2">
        <f>'[1]Перечень продуктов'!$B$22</f>
        <v>28.73</v>
      </c>
      <c r="G43" s="20">
        <f t="shared" si="2"/>
        <v>5.1100000000000003</v>
      </c>
    </row>
    <row r="44" spans="1:7" x14ac:dyDescent="0.25">
      <c r="A44" s="9"/>
      <c r="B44" s="9"/>
      <c r="C44" s="10" t="s">
        <v>44</v>
      </c>
      <c r="D44" s="11" t="s">
        <v>13</v>
      </c>
      <c r="E44" s="15">
        <v>11.9</v>
      </c>
      <c r="F44" s="2">
        <f>'[1]Перечень продуктов'!$B$45</f>
        <v>36.229999999999997</v>
      </c>
      <c r="G44" s="20">
        <f t="shared" si="2"/>
        <v>0.43</v>
      </c>
    </row>
    <row r="45" spans="1:7" x14ac:dyDescent="0.25">
      <c r="A45" s="9"/>
      <c r="B45" s="9"/>
      <c r="C45" s="10" t="s">
        <v>45</v>
      </c>
      <c r="D45" s="11" t="s">
        <v>13</v>
      </c>
      <c r="E45" s="15">
        <v>2</v>
      </c>
      <c r="F45" s="2">
        <f>'[1]Перечень продуктов'!$B$76</f>
        <v>111.22</v>
      </c>
      <c r="G45" s="20">
        <f t="shared" si="2"/>
        <v>0.22</v>
      </c>
    </row>
    <row r="46" spans="1:7" x14ac:dyDescent="0.25">
      <c r="A46" s="9"/>
      <c r="B46" s="9"/>
      <c r="C46" s="10" t="s">
        <v>19</v>
      </c>
      <c r="D46" s="11" t="s">
        <v>13</v>
      </c>
      <c r="E46" s="15">
        <v>4</v>
      </c>
      <c r="F46" s="2">
        <f>'[1]Перечень продуктов'!$B$47</f>
        <v>80.56</v>
      </c>
      <c r="G46" s="20">
        <f t="shared" si="2"/>
        <v>0.32</v>
      </c>
    </row>
    <row r="47" spans="1:7" x14ac:dyDescent="0.25">
      <c r="A47" s="9"/>
      <c r="B47" s="9"/>
      <c r="C47" s="10" t="s">
        <v>18</v>
      </c>
      <c r="D47" s="11" t="s">
        <v>13</v>
      </c>
      <c r="E47" s="15">
        <v>2</v>
      </c>
      <c r="F47" s="2">
        <f>'[1]Перечень продуктов'!$B$70</f>
        <v>11.1</v>
      </c>
      <c r="G47" s="2">
        <f t="shared" ref="G47:G48" si="3">ROUND(F47/1000*E47,20)</f>
        <v>2.2200000000000001E-2</v>
      </c>
    </row>
    <row r="48" spans="1:7" x14ac:dyDescent="0.25">
      <c r="A48" s="9"/>
      <c r="B48" s="9"/>
      <c r="C48" s="10" t="s">
        <v>46</v>
      </c>
      <c r="D48" s="11" t="s">
        <v>13</v>
      </c>
      <c r="E48" s="15">
        <v>0.01</v>
      </c>
      <c r="F48" s="2">
        <f>'[1]Перечень продуктов'!$B$43</f>
        <v>984.8</v>
      </c>
      <c r="G48" s="2">
        <f t="shared" si="3"/>
        <v>9.8480000000000009E-3</v>
      </c>
    </row>
    <row r="49" spans="1:7" x14ac:dyDescent="0.25">
      <c r="A49" s="9"/>
      <c r="B49" s="9"/>
      <c r="C49" s="10" t="s">
        <v>16</v>
      </c>
      <c r="D49" s="11" t="s">
        <v>13</v>
      </c>
      <c r="E49" s="15">
        <v>13.3</v>
      </c>
      <c r="F49" s="2">
        <f>'[1]Перечень продуктов'!$B$52</f>
        <v>33.97</v>
      </c>
      <c r="G49" s="20">
        <f t="shared" si="2"/>
        <v>0.45</v>
      </c>
    </row>
    <row r="50" spans="1:7" ht="15" customHeight="1" x14ac:dyDescent="0.25">
      <c r="A50" s="9"/>
      <c r="B50" s="9" t="s">
        <v>47</v>
      </c>
      <c r="C50" s="9"/>
      <c r="D50" s="11"/>
      <c r="E50" s="12"/>
      <c r="G50" s="19">
        <f>SUM(G51)</f>
        <v>7.61</v>
      </c>
    </row>
    <row r="51" spans="1:7" x14ac:dyDescent="0.25">
      <c r="A51" s="9"/>
      <c r="B51" s="9"/>
      <c r="C51" s="10" t="s">
        <v>48</v>
      </c>
      <c r="D51" s="11" t="s">
        <v>13</v>
      </c>
      <c r="E51" s="15">
        <v>81.599999999999994</v>
      </c>
      <c r="F51" s="2">
        <f>'[1]Перечень продуктов'!$B$55</f>
        <v>93.27</v>
      </c>
      <c r="G51" s="20">
        <f t="shared" si="2"/>
        <v>7.61</v>
      </c>
    </row>
    <row r="52" spans="1:7" x14ac:dyDescent="0.25">
      <c r="A52" s="9"/>
      <c r="B52" s="9" t="s">
        <v>49</v>
      </c>
      <c r="C52" s="9"/>
      <c r="D52" s="11"/>
      <c r="E52" s="12"/>
      <c r="G52" s="19">
        <f>SUM(G53:G55)</f>
        <v>6.58</v>
      </c>
    </row>
    <row r="53" spans="1:7" x14ac:dyDescent="0.25">
      <c r="A53" s="9"/>
      <c r="B53" s="9"/>
      <c r="C53" s="10" t="s">
        <v>50</v>
      </c>
      <c r="D53" s="11" t="s">
        <v>13</v>
      </c>
      <c r="E53" s="15">
        <v>4</v>
      </c>
      <c r="F53" s="2">
        <f>'[1]Перечень продуктов'!$B$19</f>
        <v>192</v>
      </c>
      <c r="G53" s="20">
        <f t="shared" si="2"/>
        <v>0.77</v>
      </c>
    </row>
    <row r="54" spans="1:7" x14ac:dyDescent="0.25">
      <c r="A54" s="9"/>
      <c r="B54" s="9"/>
      <c r="C54" s="10" t="s">
        <v>17</v>
      </c>
      <c r="D54" s="11" t="s">
        <v>13</v>
      </c>
      <c r="E54" s="15">
        <v>20</v>
      </c>
      <c r="F54" s="2">
        <f>'[1]Перечень продуктов'!$B$65</f>
        <v>32.01</v>
      </c>
      <c r="G54" s="20">
        <f t="shared" si="2"/>
        <v>0.64</v>
      </c>
    </row>
    <row r="55" spans="1:7" x14ac:dyDescent="0.25">
      <c r="A55" s="9"/>
      <c r="B55" s="9"/>
      <c r="C55" s="10" t="s">
        <v>51</v>
      </c>
      <c r="D55" s="11" t="s">
        <v>13</v>
      </c>
      <c r="E55" s="15">
        <v>100</v>
      </c>
      <c r="F55" s="2">
        <f>'[1]Перечень продуктов'!$B$51</f>
        <v>51.71</v>
      </c>
      <c r="G55" s="20">
        <f t="shared" si="2"/>
        <v>5.17</v>
      </c>
    </row>
    <row r="56" spans="1:7" x14ac:dyDescent="0.25">
      <c r="A56" s="9"/>
      <c r="B56" s="9" t="s">
        <v>35</v>
      </c>
      <c r="C56" s="9"/>
      <c r="D56" s="11"/>
      <c r="E56" s="12"/>
      <c r="G56" s="19">
        <f>SUM(G57:G57)</f>
        <v>1.64</v>
      </c>
    </row>
    <row r="57" spans="1:7" x14ac:dyDescent="0.25">
      <c r="A57" s="9"/>
      <c r="B57" s="9"/>
      <c r="C57" s="10" t="s">
        <v>36</v>
      </c>
      <c r="D57" s="11" t="s">
        <v>13</v>
      </c>
      <c r="E57" s="15">
        <v>30</v>
      </c>
      <c r="F57" s="2">
        <f>'[1]Перечень продуктов'!$B$81</f>
        <v>54.8</v>
      </c>
      <c r="G57" s="20">
        <f t="shared" si="2"/>
        <v>1.64</v>
      </c>
    </row>
    <row r="58" spans="1:7" x14ac:dyDescent="0.25">
      <c r="A58" s="9"/>
      <c r="B58" s="9" t="s">
        <v>37</v>
      </c>
      <c r="C58" s="9"/>
      <c r="D58" s="11"/>
      <c r="E58" s="12"/>
      <c r="G58" s="19">
        <f>SUM(G59)</f>
        <v>1.08</v>
      </c>
    </row>
    <row r="59" spans="1:7" x14ac:dyDescent="0.25">
      <c r="A59" s="9"/>
      <c r="B59" s="9"/>
      <c r="C59" s="10" t="s">
        <v>38</v>
      </c>
      <c r="D59" s="11" t="s">
        <v>13</v>
      </c>
      <c r="E59" s="15">
        <v>20</v>
      </c>
      <c r="F59" s="2">
        <f>'[1]Перечень продуктов'!$B$83</f>
        <v>54.16</v>
      </c>
      <c r="G59" s="20">
        <f t="shared" si="2"/>
        <v>1.08</v>
      </c>
    </row>
    <row r="60" spans="1:7" ht="30" x14ac:dyDescent="0.25">
      <c r="A60" s="9" t="s">
        <v>52</v>
      </c>
      <c r="B60" s="9"/>
      <c r="C60" s="10"/>
      <c r="D60" s="11"/>
      <c r="E60" s="12"/>
      <c r="G60" s="20"/>
    </row>
    <row r="61" spans="1:7" x14ac:dyDescent="0.25">
      <c r="A61" s="9"/>
      <c r="B61" s="9" t="s">
        <v>11</v>
      </c>
      <c r="C61" s="9"/>
      <c r="D61" s="11"/>
      <c r="E61" s="12"/>
      <c r="G61" s="14">
        <f>SUM(G62)</f>
        <v>11.79</v>
      </c>
    </row>
    <row r="62" spans="1:7" x14ac:dyDescent="0.25">
      <c r="A62" s="9"/>
      <c r="B62" s="9"/>
      <c r="C62" s="10" t="s">
        <v>12</v>
      </c>
      <c r="D62" s="11" t="s">
        <v>13</v>
      </c>
      <c r="E62" s="15">
        <v>120</v>
      </c>
      <c r="F62" s="2">
        <f>'[1]Перечень продуктов'!$B$88</f>
        <v>98.29</v>
      </c>
      <c r="G62" s="2">
        <f>ROUND(F62/1000*E62,2)</f>
        <v>11.79</v>
      </c>
    </row>
    <row r="63" spans="1:7" x14ac:dyDescent="0.25">
      <c r="A63" s="9"/>
      <c r="B63" s="9" t="s">
        <v>53</v>
      </c>
      <c r="C63" s="9"/>
      <c r="D63" s="11"/>
      <c r="E63" s="12"/>
      <c r="G63" s="19">
        <f>SUM(G64:G66)</f>
        <v>3.83</v>
      </c>
    </row>
    <row r="64" spans="1:7" x14ac:dyDescent="0.25">
      <c r="A64" s="9"/>
      <c r="B64" s="9"/>
      <c r="C64" s="10" t="s">
        <v>16</v>
      </c>
      <c r="D64" s="11" t="s">
        <v>13</v>
      </c>
      <c r="E64" s="15">
        <v>86.18</v>
      </c>
      <c r="F64" s="2">
        <f>'[1]Перечень продуктов'!$B$52</f>
        <v>33.97</v>
      </c>
      <c r="G64" s="20">
        <f t="shared" si="2"/>
        <v>2.93</v>
      </c>
    </row>
    <row r="65" spans="1:7" x14ac:dyDescent="0.25">
      <c r="A65" s="9"/>
      <c r="B65" s="9"/>
      <c r="C65" s="10" t="s">
        <v>19</v>
      </c>
      <c r="D65" s="11" t="s">
        <v>13</v>
      </c>
      <c r="E65" s="15">
        <v>8</v>
      </c>
      <c r="F65" s="2">
        <f>'[1]Перечень продуктов'!$B$47</f>
        <v>80.56</v>
      </c>
      <c r="G65" s="20">
        <f t="shared" si="2"/>
        <v>0.64</v>
      </c>
    </row>
    <row r="66" spans="1:7" x14ac:dyDescent="0.25">
      <c r="A66" s="9"/>
      <c r="B66" s="9"/>
      <c r="C66" s="10" t="s">
        <v>17</v>
      </c>
      <c r="D66" s="11" t="s">
        <v>13</v>
      </c>
      <c r="E66" s="15">
        <v>8</v>
      </c>
      <c r="F66" s="2">
        <f>'[1]Перечень продуктов'!$B$65</f>
        <v>32.01</v>
      </c>
      <c r="G66" s="20">
        <f t="shared" si="2"/>
        <v>0.26</v>
      </c>
    </row>
    <row r="67" spans="1:7" x14ac:dyDescent="0.25">
      <c r="A67" s="9"/>
      <c r="B67" s="9" t="s">
        <v>54</v>
      </c>
      <c r="C67" s="9"/>
      <c r="D67" s="11"/>
      <c r="E67" s="12"/>
      <c r="G67" s="19">
        <f>ROUND(SUM(G68:G74),2)</f>
        <v>31.91</v>
      </c>
    </row>
    <row r="68" spans="1:7" x14ac:dyDescent="0.25">
      <c r="A68" s="9"/>
      <c r="B68" s="9"/>
      <c r="C68" s="10" t="s">
        <v>55</v>
      </c>
      <c r="D68" s="11" t="s">
        <v>13</v>
      </c>
      <c r="E68" s="15">
        <v>81</v>
      </c>
      <c r="F68" s="2">
        <f>'[1]Перечень продуктов'!$B$8</f>
        <v>378.3</v>
      </c>
      <c r="G68" s="20">
        <f t="shared" si="2"/>
        <v>30.64</v>
      </c>
    </row>
    <row r="69" spans="1:7" x14ac:dyDescent="0.25">
      <c r="A69" s="9"/>
      <c r="B69" s="9"/>
      <c r="C69" s="10" t="s">
        <v>19</v>
      </c>
      <c r="D69" s="11" t="s">
        <v>13</v>
      </c>
      <c r="E69" s="15">
        <v>5</v>
      </c>
      <c r="F69" s="2">
        <f>'[1]Перечень продуктов'!$B$47</f>
        <v>80.56</v>
      </c>
      <c r="G69" s="20">
        <f t="shared" si="2"/>
        <v>0.4</v>
      </c>
    </row>
    <row r="70" spans="1:7" x14ac:dyDescent="0.25">
      <c r="A70" s="9"/>
      <c r="B70" s="9"/>
      <c r="C70" s="10" t="s">
        <v>44</v>
      </c>
      <c r="D70" s="11" t="s">
        <v>13</v>
      </c>
      <c r="E70" s="15">
        <v>11.9</v>
      </c>
      <c r="F70" s="2">
        <f>'[1]Перечень продуктов'!$B$45</f>
        <v>36.229999999999997</v>
      </c>
      <c r="G70" s="20">
        <f t="shared" si="2"/>
        <v>0.43</v>
      </c>
    </row>
    <row r="71" spans="1:7" x14ac:dyDescent="0.25">
      <c r="A71" s="9"/>
      <c r="B71" s="9"/>
      <c r="C71" s="10" t="s">
        <v>45</v>
      </c>
      <c r="D71" s="11" t="s">
        <v>13</v>
      </c>
      <c r="E71" s="15">
        <v>3.2</v>
      </c>
      <c r="F71" s="2">
        <f>'[1]Перечень продуктов'!$B$76</f>
        <v>111.22</v>
      </c>
      <c r="G71" s="20">
        <f t="shared" si="2"/>
        <v>0.36</v>
      </c>
    </row>
    <row r="72" spans="1:7" x14ac:dyDescent="0.25">
      <c r="A72" s="9"/>
      <c r="B72" s="9"/>
      <c r="C72" s="10" t="s">
        <v>56</v>
      </c>
      <c r="D72" s="11" t="s">
        <v>13</v>
      </c>
      <c r="E72" s="15">
        <v>2</v>
      </c>
      <c r="F72" s="2">
        <f>'[1]Перечень продуктов'!$B$53</f>
        <v>28.65</v>
      </c>
      <c r="G72" s="2">
        <f t="shared" ref="G72:G74" si="4">ROUND(F72/1000*E72,20)</f>
        <v>5.7299999999999997E-2</v>
      </c>
    </row>
    <row r="73" spans="1:7" x14ac:dyDescent="0.25">
      <c r="A73" s="9"/>
      <c r="B73" s="9"/>
      <c r="C73" s="10" t="s">
        <v>18</v>
      </c>
      <c r="D73" s="11" t="s">
        <v>13</v>
      </c>
      <c r="E73" s="15">
        <v>1</v>
      </c>
      <c r="F73" s="2">
        <f>'[1]Перечень продуктов'!$B$70</f>
        <v>11.1</v>
      </c>
      <c r="G73" s="2">
        <f t="shared" si="4"/>
        <v>1.11E-2</v>
      </c>
    </row>
    <row r="74" spans="1:7" x14ac:dyDescent="0.25">
      <c r="A74" s="9"/>
      <c r="B74" s="9"/>
      <c r="C74" s="10" t="s">
        <v>46</v>
      </c>
      <c r="D74" s="11" t="s">
        <v>13</v>
      </c>
      <c r="E74" s="15">
        <v>0.01</v>
      </c>
      <c r="F74" s="2">
        <f>'[1]Перечень продуктов'!$B$43</f>
        <v>984.8</v>
      </c>
      <c r="G74" s="2">
        <f t="shared" si="4"/>
        <v>9.8480000000000009E-3</v>
      </c>
    </row>
    <row r="75" spans="1:7" ht="15" customHeight="1" x14ac:dyDescent="0.25">
      <c r="A75" s="9"/>
      <c r="B75" s="9" t="s">
        <v>57</v>
      </c>
      <c r="C75" s="9"/>
      <c r="D75" s="11"/>
      <c r="E75" s="12"/>
      <c r="G75" s="19">
        <f>ROUND(SUM(G76:G78),2)</f>
        <v>4.6399999999999997</v>
      </c>
    </row>
    <row r="76" spans="1:7" x14ac:dyDescent="0.25">
      <c r="A76" s="9"/>
      <c r="B76" s="9"/>
      <c r="C76" s="10" t="s">
        <v>58</v>
      </c>
      <c r="D76" s="11" t="s">
        <v>13</v>
      </c>
      <c r="E76" s="15">
        <v>50.93</v>
      </c>
      <c r="F76" s="2">
        <f>'[1]Перечень продуктов'!$B$46</f>
        <v>40.729999999999997</v>
      </c>
      <c r="G76" s="20">
        <f t="shared" si="2"/>
        <v>2.0699999999999998</v>
      </c>
    </row>
    <row r="77" spans="1:7" x14ac:dyDescent="0.25">
      <c r="A77" s="9"/>
      <c r="B77" s="9"/>
      <c r="C77" s="10" t="s">
        <v>18</v>
      </c>
      <c r="D77" s="11" t="s">
        <v>13</v>
      </c>
      <c r="E77" s="15">
        <v>1.5</v>
      </c>
      <c r="F77" s="2">
        <f>'[1]Перечень продуктов'!$B$70</f>
        <v>11.1</v>
      </c>
      <c r="G77" s="2">
        <f>ROUND(F77/1000*E77,20)</f>
        <v>1.6650000000000002E-2</v>
      </c>
    </row>
    <row r="78" spans="1:7" x14ac:dyDescent="0.25">
      <c r="A78" s="9"/>
      <c r="B78" s="9"/>
      <c r="C78" s="10" t="s">
        <v>31</v>
      </c>
      <c r="D78" s="11" t="s">
        <v>13</v>
      </c>
      <c r="E78" s="15">
        <v>5.25</v>
      </c>
      <c r="F78" s="2">
        <f>'[1]Перечень продуктов'!$B$48</f>
        <v>485.14</v>
      </c>
      <c r="G78" s="20">
        <f t="shared" si="2"/>
        <v>2.5499999999999998</v>
      </c>
    </row>
    <row r="79" spans="1:7" ht="15" customHeight="1" x14ac:dyDescent="0.25">
      <c r="A79" s="9"/>
      <c r="B79" s="9" t="s">
        <v>59</v>
      </c>
      <c r="C79" s="9"/>
      <c r="D79" s="11"/>
      <c r="E79" s="12"/>
      <c r="G79" s="19">
        <f>SUM(G80:G82)</f>
        <v>2.1900000000000004</v>
      </c>
    </row>
    <row r="80" spans="1:7" x14ac:dyDescent="0.25">
      <c r="A80" s="9"/>
      <c r="B80" s="9"/>
      <c r="C80" s="10" t="s">
        <v>33</v>
      </c>
      <c r="D80" s="11" t="s">
        <v>13</v>
      </c>
      <c r="E80" s="15">
        <v>1</v>
      </c>
      <c r="F80" s="2">
        <f>'[1]Перечень продуктов'!$B$84</f>
        <v>658.37</v>
      </c>
      <c r="G80" s="20">
        <f t="shared" si="2"/>
        <v>0.66</v>
      </c>
    </row>
    <row r="81" spans="1:7" x14ac:dyDescent="0.25">
      <c r="A81" s="9"/>
      <c r="B81" s="9"/>
      <c r="C81" s="10" t="s">
        <v>17</v>
      </c>
      <c r="D81" s="11" t="s">
        <v>13</v>
      </c>
      <c r="E81" s="15">
        <v>15</v>
      </c>
      <c r="F81" s="2">
        <f>'[1]Перечень продуктов'!$B$65</f>
        <v>32.01</v>
      </c>
      <c r="G81" s="20">
        <f t="shared" si="2"/>
        <v>0.48</v>
      </c>
    </row>
    <row r="82" spans="1:7" x14ac:dyDescent="0.25">
      <c r="A82" s="9"/>
      <c r="B82" s="9"/>
      <c r="C82" s="10" t="s">
        <v>60</v>
      </c>
      <c r="D82" s="11" t="s">
        <v>13</v>
      </c>
      <c r="E82" s="15">
        <v>7</v>
      </c>
      <c r="F82" s="2">
        <f>'[1]Перечень продуктов'!$B$29</f>
        <v>150</v>
      </c>
      <c r="G82" s="20">
        <f t="shared" si="2"/>
        <v>1.05</v>
      </c>
    </row>
    <row r="83" spans="1:7" x14ac:dyDescent="0.25">
      <c r="A83" s="9"/>
      <c r="B83" s="9" t="s">
        <v>35</v>
      </c>
      <c r="C83" s="9"/>
      <c r="D83" s="11"/>
      <c r="E83" s="12"/>
      <c r="G83" s="19">
        <f>SUM(G84)</f>
        <v>1.64</v>
      </c>
    </row>
    <row r="84" spans="1:7" x14ac:dyDescent="0.25">
      <c r="A84" s="9"/>
      <c r="B84" s="9"/>
      <c r="C84" s="10" t="s">
        <v>36</v>
      </c>
      <c r="D84" s="11" t="s">
        <v>13</v>
      </c>
      <c r="E84" s="15">
        <v>30</v>
      </c>
      <c r="F84" s="2">
        <f>'[1]Перечень продуктов'!$B$81</f>
        <v>54.8</v>
      </c>
      <c r="G84" s="20">
        <f t="shared" si="2"/>
        <v>1.64</v>
      </c>
    </row>
    <row r="85" spans="1:7" x14ac:dyDescent="0.25">
      <c r="A85" s="9"/>
      <c r="B85" s="9" t="s">
        <v>37</v>
      </c>
      <c r="C85" s="9"/>
      <c r="D85" s="11"/>
      <c r="E85" s="12"/>
      <c r="G85" s="19">
        <f>SUM(G86)</f>
        <v>1.08</v>
      </c>
    </row>
    <row r="86" spans="1:7" x14ac:dyDescent="0.25">
      <c r="A86" s="9"/>
      <c r="B86" s="9"/>
      <c r="C86" s="10" t="s">
        <v>38</v>
      </c>
      <c r="D86" s="11" t="s">
        <v>13</v>
      </c>
      <c r="E86" s="15">
        <v>20</v>
      </c>
      <c r="F86" s="2">
        <f>'[1]Перечень продуктов'!$B$83</f>
        <v>54.16</v>
      </c>
      <c r="G86" s="20">
        <f t="shared" si="2"/>
        <v>1.08</v>
      </c>
    </row>
    <row r="87" spans="1:7" ht="15" customHeight="1" x14ac:dyDescent="0.25">
      <c r="A87" s="9" t="s">
        <v>61</v>
      </c>
      <c r="B87" s="9"/>
      <c r="C87" s="10"/>
      <c r="D87" s="11"/>
      <c r="E87" s="12"/>
      <c r="G87" s="20"/>
    </row>
    <row r="88" spans="1:7" ht="15" customHeight="1" x14ac:dyDescent="0.25">
      <c r="A88" s="9"/>
      <c r="B88" s="9" t="s">
        <v>11</v>
      </c>
      <c r="C88" s="9"/>
      <c r="D88" s="11"/>
      <c r="E88" s="12"/>
      <c r="G88" s="14">
        <f>SUM(G89)</f>
        <v>11.79</v>
      </c>
    </row>
    <row r="89" spans="1:7" ht="15" customHeight="1" x14ac:dyDescent="0.25">
      <c r="A89" s="9"/>
      <c r="B89" s="9"/>
      <c r="C89" s="10" t="s">
        <v>12</v>
      </c>
      <c r="D89" s="11" t="s">
        <v>13</v>
      </c>
      <c r="E89" s="15">
        <v>120</v>
      </c>
      <c r="F89" s="2">
        <f>'[1]Перечень продуктов'!$B$88</f>
        <v>98.29</v>
      </c>
      <c r="G89" s="2">
        <f>ROUND(F89/1000*E89,2)</f>
        <v>11.79</v>
      </c>
    </row>
    <row r="90" spans="1:7" x14ac:dyDescent="0.25">
      <c r="A90" s="9"/>
      <c r="B90" s="9" t="s">
        <v>62</v>
      </c>
      <c r="C90" s="9"/>
      <c r="D90" s="11"/>
      <c r="E90" s="12"/>
      <c r="G90" s="19">
        <f>SUM(G91:G92)</f>
        <v>5.71</v>
      </c>
    </row>
    <row r="91" spans="1:7" x14ac:dyDescent="0.25">
      <c r="A91" s="9"/>
      <c r="B91" s="9"/>
      <c r="C91" s="10" t="s">
        <v>48</v>
      </c>
      <c r="D91" s="11" t="s">
        <v>13</v>
      </c>
      <c r="E91" s="15">
        <v>58.14</v>
      </c>
      <c r="F91" s="2">
        <f>'[1]Перечень продуктов'!$B$55</f>
        <v>93.27</v>
      </c>
      <c r="G91" s="20">
        <f t="shared" si="2"/>
        <v>5.42</v>
      </c>
    </row>
    <row r="92" spans="1:7" x14ac:dyDescent="0.25">
      <c r="A92" s="9"/>
      <c r="B92" s="9"/>
      <c r="C92" s="10" t="s">
        <v>19</v>
      </c>
      <c r="D92" s="11" t="s">
        <v>13</v>
      </c>
      <c r="E92" s="15">
        <v>3.6</v>
      </c>
      <c r="F92" s="2">
        <f>'[1]Перечень продуктов'!$B$47</f>
        <v>80.56</v>
      </c>
      <c r="G92" s="20">
        <f t="shared" si="2"/>
        <v>0.28999999999999998</v>
      </c>
    </row>
    <row r="93" spans="1:7" ht="15" customHeight="1" x14ac:dyDescent="0.25">
      <c r="A93" s="9"/>
      <c r="B93" s="9" t="s">
        <v>63</v>
      </c>
      <c r="C93" s="9"/>
      <c r="D93" s="11"/>
      <c r="E93" s="12"/>
      <c r="G93" s="19">
        <f>ROUND(SUM(G94:G102),2)</f>
        <v>15.79</v>
      </c>
    </row>
    <row r="94" spans="1:7" x14ac:dyDescent="0.25">
      <c r="A94" s="9"/>
      <c r="B94" s="9"/>
      <c r="C94" s="16" t="s">
        <v>64</v>
      </c>
      <c r="D94" s="11" t="s">
        <v>13</v>
      </c>
      <c r="E94" s="23">
        <v>79</v>
      </c>
      <c r="F94" s="2">
        <f>'[1]Перечень продуктов'!$B$50</f>
        <v>163.19</v>
      </c>
      <c r="G94" s="20">
        <f t="shared" si="2"/>
        <v>12.89</v>
      </c>
    </row>
    <row r="95" spans="1:7" x14ac:dyDescent="0.25">
      <c r="A95" s="9"/>
      <c r="B95" s="9"/>
      <c r="C95" s="16" t="s">
        <v>65</v>
      </c>
      <c r="D95" s="11" t="s">
        <v>13</v>
      </c>
      <c r="E95" s="23">
        <v>60</v>
      </c>
      <c r="G95" s="20"/>
    </row>
    <row r="96" spans="1:7" x14ac:dyDescent="0.25">
      <c r="A96" s="9"/>
      <c r="B96" s="9"/>
      <c r="C96" s="16" t="s">
        <v>66</v>
      </c>
      <c r="D96" s="11" t="s">
        <v>67</v>
      </c>
      <c r="E96" s="23">
        <v>0.2</v>
      </c>
      <c r="G96" s="2">
        <f>ROUND(F96/1000*E96,20)</f>
        <v>0</v>
      </c>
    </row>
    <row r="97" spans="1:10" x14ac:dyDescent="0.25">
      <c r="A97" s="9"/>
      <c r="B97" s="9"/>
      <c r="C97" s="16" t="s">
        <v>27</v>
      </c>
      <c r="D97" s="11" t="s">
        <v>13</v>
      </c>
      <c r="E97" s="23">
        <v>7</v>
      </c>
      <c r="F97" s="2">
        <f>'[1]Перечень продуктов'!$B$73</f>
        <v>70.67</v>
      </c>
      <c r="G97" s="20">
        <f t="shared" si="2"/>
        <v>0.49</v>
      </c>
    </row>
    <row r="98" spans="1:10" x14ac:dyDescent="0.25">
      <c r="A98" s="9"/>
      <c r="B98" s="9"/>
      <c r="C98" s="16" t="s">
        <v>26</v>
      </c>
      <c r="D98" s="11" t="s">
        <v>13</v>
      </c>
      <c r="E98" s="23">
        <v>8</v>
      </c>
      <c r="F98" s="2">
        <f>'[1]Перечень продуктов'!$B$5</f>
        <v>7.39</v>
      </c>
      <c r="G98" s="2">
        <f>ROUND(F98/1000*E98,20)</f>
        <v>5.9119999999999999E-2</v>
      </c>
    </row>
    <row r="99" spans="1:10" x14ac:dyDescent="0.25">
      <c r="A99" s="9"/>
      <c r="B99" s="9"/>
      <c r="C99" s="18" t="s">
        <v>68</v>
      </c>
      <c r="D99" s="11" t="s">
        <v>13</v>
      </c>
      <c r="E99" s="23">
        <v>5</v>
      </c>
      <c r="F99" s="2">
        <f>'[1]Перечень продуктов'!$B$51</f>
        <v>51.71</v>
      </c>
      <c r="G99" s="20">
        <f>ROUND(F99/1000*E99*$I$99,2)</f>
        <v>2.0699999999999998</v>
      </c>
      <c r="H99" s="22" t="s">
        <v>69</v>
      </c>
      <c r="I99" s="2">
        <f>200/25</f>
        <v>8</v>
      </c>
      <c r="J99" s="22" t="s">
        <v>70</v>
      </c>
    </row>
    <row r="100" spans="1:10" x14ac:dyDescent="0.25">
      <c r="A100" s="9"/>
      <c r="B100" s="9"/>
      <c r="C100" s="18" t="s">
        <v>24</v>
      </c>
      <c r="D100" s="11" t="s">
        <v>13</v>
      </c>
      <c r="E100" s="23">
        <v>3</v>
      </c>
      <c r="F100" s="2">
        <f>'[1]Перечень продуктов'!$B$45</f>
        <v>36.229999999999997</v>
      </c>
      <c r="G100" s="20">
        <f t="shared" ref="G100:G160" si="5">ROUND(F100/1000*E100,2)</f>
        <v>0.11</v>
      </c>
    </row>
    <row r="101" spans="1:10" x14ac:dyDescent="0.25">
      <c r="A101" s="9"/>
      <c r="B101" s="9"/>
      <c r="C101" s="16" t="s">
        <v>18</v>
      </c>
      <c r="D101" s="11" t="s">
        <v>13</v>
      </c>
      <c r="E101" s="23">
        <v>1</v>
      </c>
      <c r="F101" s="2">
        <f>'[1]Перечень продуктов'!$B$70</f>
        <v>11.1</v>
      </c>
      <c r="G101" s="2">
        <f>ROUND(F101/1000*E101,20)</f>
        <v>1.11E-2</v>
      </c>
    </row>
    <row r="102" spans="1:10" x14ac:dyDescent="0.25">
      <c r="A102" s="9"/>
      <c r="B102" s="9"/>
      <c r="C102" s="10" t="s">
        <v>19</v>
      </c>
      <c r="D102" s="11" t="s">
        <v>13</v>
      </c>
      <c r="E102" s="15">
        <v>2</v>
      </c>
      <c r="F102" s="2">
        <f>'[1]Перечень продуктов'!$B$47</f>
        <v>80.56</v>
      </c>
      <c r="G102" s="20">
        <f t="shared" si="5"/>
        <v>0.16</v>
      </c>
    </row>
    <row r="103" spans="1:10" ht="15" customHeight="1" x14ac:dyDescent="0.25">
      <c r="A103" s="9"/>
      <c r="B103" s="9" t="s">
        <v>71</v>
      </c>
      <c r="C103" s="9"/>
      <c r="D103" s="11"/>
      <c r="E103" s="12"/>
      <c r="G103" s="19">
        <f>ROUND(SUM(G104:G108),2)</f>
        <v>11.69</v>
      </c>
    </row>
    <row r="104" spans="1:10" x14ac:dyDescent="0.25">
      <c r="A104" s="9"/>
      <c r="B104" s="9"/>
      <c r="C104" s="10" t="s">
        <v>72</v>
      </c>
      <c r="D104" s="11" t="s">
        <v>13</v>
      </c>
      <c r="E104" s="15">
        <v>190</v>
      </c>
      <c r="F104" s="2">
        <f>'[1]Перечень продуктов'!$B$22</f>
        <v>28.73</v>
      </c>
      <c r="G104" s="20">
        <f t="shared" si="5"/>
        <v>5.46</v>
      </c>
    </row>
    <row r="105" spans="1:10" x14ac:dyDescent="0.25">
      <c r="A105" s="9"/>
      <c r="B105" s="9"/>
      <c r="C105" s="10" t="s">
        <v>18</v>
      </c>
      <c r="D105" s="11" t="s">
        <v>13</v>
      </c>
      <c r="E105" s="15">
        <v>1.5</v>
      </c>
      <c r="F105" s="2">
        <f>'[1]Перечень продуктов'!$B$70</f>
        <v>11.1</v>
      </c>
      <c r="G105" s="2">
        <f>ROUND(F105/1000*E105,20)</f>
        <v>1.6650000000000002E-2</v>
      </c>
    </row>
    <row r="106" spans="1:10" x14ac:dyDescent="0.25">
      <c r="A106" s="9"/>
      <c r="B106" s="9"/>
      <c r="C106" s="10" t="s">
        <v>51</v>
      </c>
      <c r="D106" s="11" t="s">
        <v>13</v>
      </c>
      <c r="E106" s="15">
        <v>23.7</v>
      </c>
      <c r="F106" s="2">
        <f>'[1]Перечень продуктов'!$B$51</f>
        <v>51.71</v>
      </c>
      <c r="G106" s="20">
        <f t="shared" si="5"/>
        <v>1.23</v>
      </c>
    </row>
    <row r="107" spans="1:10" x14ac:dyDescent="0.25">
      <c r="A107" s="9"/>
      <c r="B107" s="9"/>
      <c r="C107" s="10" t="s">
        <v>31</v>
      </c>
      <c r="D107" s="11" t="s">
        <v>13</v>
      </c>
      <c r="E107" s="15">
        <v>5.25</v>
      </c>
      <c r="F107" s="2">
        <f>'[1]Перечень продуктов'!$B$48</f>
        <v>485.14</v>
      </c>
      <c r="G107" s="20">
        <f t="shared" si="5"/>
        <v>2.5499999999999998</v>
      </c>
    </row>
    <row r="108" spans="1:10" x14ac:dyDescent="0.25">
      <c r="A108" s="9"/>
      <c r="B108" s="9"/>
      <c r="C108" s="10" t="s">
        <v>31</v>
      </c>
      <c r="D108" s="11" t="s">
        <v>13</v>
      </c>
      <c r="E108" s="15">
        <v>5</v>
      </c>
      <c r="F108" s="2">
        <f>'[1]Перечень продуктов'!$B$48</f>
        <v>485.14</v>
      </c>
      <c r="G108" s="20">
        <f t="shared" si="5"/>
        <v>2.4300000000000002</v>
      </c>
    </row>
    <row r="109" spans="1:10" ht="15" customHeight="1" x14ac:dyDescent="0.25">
      <c r="A109" s="9"/>
      <c r="B109" s="9" t="s">
        <v>73</v>
      </c>
      <c r="C109" s="9"/>
      <c r="D109" s="11"/>
      <c r="E109" s="12"/>
      <c r="G109" s="19">
        <f>SUM(G110:G112)</f>
        <v>7.6899999999999995</v>
      </c>
    </row>
    <row r="110" spans="1:10" x14ac:dyDescent="0.25">
      <c r="A110" s="9"/>
      <c r="B110" s="9"/>
      <c r="C110" s="10" t="s">
        <v>74</v>
      </c>
      <c r="D110" s="11" t="s">
        <v>13</v>
      </c>
      <c r="E110" s="15">
        <v>5</v>
      </c>
      <c r="F110" s="2">
        <f>'[1]Перечень продуктов'!$B$27</f>
        <v>375.42</v>
      </c>
      <c r="G110" s="20">
        <f t="shared" si="5"/>
        <v>1.88</v>
      </c>
    </row>
    <row r="111" spans="1:10" x14ac:dyDescent="0.25">
      <c r="A111" s="9"/>
      <c r="B111" s="9"/>
      <c r="C111" s="10" t="s">
        <v>17</v>
      </c>
      <c r="D111" s="11" t="s">
        <v>13</v>
      </c>
      <c r="E111" s="15">
        <v>20</v>
      </c>
      <c r="F111" s="2">
        <f>'[1]Перечень продуктов'!$B$65</f>
        <v>32.01</v>
      </c>
      <c r="G111" s="20">
        <f t="shared" si="5"/>
        <v>0.64</v>
      </c>
    </row>
    <row r="112" spans="1:10" x14ac:dyDescent="0.25">
      <c r="A112" s="9"/>
      <c r="B112" s="9"/>
      <c r="C112" s="10" t="s">
        <v>51</v>
      </c>
      <c r="D112" s="11" t="s">
        <v>13</v>
      </c>
      <c r="E112" s="15">
        <v>100</v>
      </c>
      <c r="F112" s="2">
        <f>'[1]Перечень продуктов'!$B$51</f>
        <v>51.71</v>
      </c>
      <c r="G112" s="20">
        <f t="shared" si="5"/>
        <v>5.17</v>
      </c>
    </row>
    <row r="113" spans="1:8" x14ac:dyDescent="0.25">
      <c r="A113" s="9"/>
      <c r="B113" s="9" t="s">
        <v>35</v>
      </c>
      <c r="C113" s="9"/>
      <c r="D113" s="11"/>
      <c r="E113" s="12"/>
      <c r="G113" s="19">
        <f>SUM(G114)</f>
        <v>1.64</v>
      </c>
    </row>
    <row r="114" spans="1:8" x14ac:dyDescent="0.25">
      <c r="A114" s="9"/>
      <c r="B114" s="9"/>
      <c r="C114" s="10" t="s">
        <v>36</v>
      </c>
      <c r="D114" s="11" t="s">
        <v>13</v>
      </c>
      <c r="E114" s="15">
        <v>30</v>
      </c>
      <c r="F114" s="2">
        <f>'[1]Перечень продуктов'!$B$81</f>
        <v>54.8</v>
      </c>
      <c r="G114" s="20">
        <f t="shared" si="5"/>
        <v>1.64</v>
      </c>
    </row>
    <row r="115" spans="1:8" x14ac:dyDescent="0.25">
      <c r="A115" s="9"/>
      <c r="B115" s="9" t="s">
        <v>37</v>
      </c>
      <c r="C115" s="9"/>
      <c r="D115" s="11"/>
      <c r="E115" s="12"/>
      <c r="G115" s="19">
        <f>SUM(G116)</f>
        <v>1.08</v>
      </c>
    </row>
    <row r="116" spans="1:8" x14ac:dyDescent="0.25">
      <c r="A116" s="9"/>
      <c r="B116" s="9"/>
      <c r="C116" s="10" t="s">
        <v>38</v>
      </c>
      <c r="D116" s="11" t="s">
        <v>13</v>
      </c>
      <c r="E116" s="15">
        <v>20</v>
      </c>
      <c r="F116" s="2">
        <f>'[1]Перечень продуктов'!$B$83</f>
        <v>54.16</v>
      </c>
      <c r="G116" s="20">
        <f t="shared" si="5"/>
        <v>1.08</v>
      </c>
    </row>
    <row r="117" spans="1:8" ht="15" customHeight="1" x14ac:dyDescent="0.25">
      <c r="A117" s="9" t="s">
        <v>75</v>
      </c>
      <c r="B117" s="9"/>
      <c r="C117" s="10"/>
      <c r="D117" s="11"/>
      <c r="E117" s="12"/>
      <c r="G117" s="20"/>
    </row>
    <row r="118" spans="1:8" ht="15" customHeight="1" x14ac:dyDescent="0.25">
      <c r="A118" s="9"/>
      <c r="B118" s="9" t="s">
        <v>76</v>
      </c>
      <c r="C118" s="9"/>
      <c r="D118" s="11"/>
      <c r="E118" s="12"/>
      <c r="G118" s="19">
        <f>ROUND(SUM(G119:G125),2)</f>
        <v>35.869999999999997</v>
      </c>
    </row>
    <row r="119" spans="1:8" x14ac:dyDescent="0.25">
      <c r="A119" s="9"/>
      <c r="B119" s="9"/>
      <c r="C119" s="10" t="s">
        <v>55</v>
      </c>
      <c r="D119" s="11" t="s">
        <v>13</v>
      </c>
      <c r="E119" s="15">
        <v>81</v>
      </c>
      <c r="F119" s="2">
        <f>'[1]Перечень продуктов'!$B$8</f>
        <v>378.3</v>
      </c>
      <c r="G119" s="20">
        <f t="shared" si="5"/>
        <v>30.64</v>
      </c>
    </row>
    <row r="120" spans="1:8" x14ac:dyDescent="0.25">
      <c r="A120" s="9"/>
      <c r="B120" s="9"/>
      <c r="C120" s="24" t="s">
        <v>77</v>
      </c>
      <c r="D120" s="11" t="s">
        <v>13</v>
      </c>
      <c r="E120" s="15">
        <v>51</v>
      </c>
      <c r="F120" s="2">
        <f>'[1]Перечень продуктов'!$B$35</f>
        <v>63.38</v>
      </c>
      <c r="G120" s="20">
        <f t="shared" si="5"/>
        <v>3.23</v>
      </c>
      <c r="H120" s="22" t="s">
        <v>78</v>
      </c>
    </row>
    <row r="121" spans="1:8" x14ac:dyDescent="0.25">
      <c r="A121" s="9"/>
      <c r="B121" s="9"/>
      <c r="C121" s="10" t="s">
        <v>19</v>
      </c>
      <c r="D121" s="11" t="s">
        <v>13</v>
      </c>
      <c r="E121" s="15">
        <v>7.5</v>
      </c>
      <c r="F121" s="2">
        <f>'[1]Перечень продуктов'!$B$47</f>
        <v>80.56</v>
      </c>
      <c r="G121" s="20">
        <f t="shared" si="5"/>
        <v>0.6</v>
      </c>
    </row>
    <row r="122" spans="1:8" x14ac:dyDescent="0.25">
      <c r="A122" s="9"/>
      <c r="B122" s="9"/>
      <c r="C122" s="10" t="s">
        <v>44</v>
      </c>
      <c r="D122" s="11" t="s">
        <v>13</v>
      </c>
      <c r="E122" s="15">
        <v>8.93</v>
      </c>
      <c r="F122" s="2">
        <f>'[1]Перечень продуктов'!$B$45</f>
        <v>36.229999999999997</v>
      </c>
      <c r="G122" s="20">
        <f t="shared" si="5"/>
        <v>0.32</v>
      </c>
    </row>
    <row r="123" spans="1:8" x14ac:dyDescent="0.25">
      <c r="A123" s="9"/>
      <c r="B123" s="9"/>
      <c r="C123" s="10" t="s">
        <v>16</v>
      </c>
      <c r="D123" s="11" t="s">
        <v>13</v>
      </c>
      <c r="E123" s="15">
        <v>15.96</v>
      </c>
      <c r="F123" s="2">
        <f>'[1]Перечень продуктов'!$B$52</f>
        <v>33.97</v>
      </c>
      <c r="G123" s="20">
        <f t="shared" si="5"/>
        <v>0.54</v>
      </c>
    </row>
    <row r="124" spans="1:8" x14ac:dyDescent="0.25">
      <c r="A124" s="9"/>
      <c r="B124" s="9"/>
      <c r="C124" s="10" t="s">
        <v>45</v>
      </c>
      <c r="D124" s="11" t="s">
        <v>13</v>
      </c>
      <c r="E124" s="15">
        <v>4.8</v>
      </c>
      <c r="F124" s="2">
        <f>'[1]Перечень продуктов'!$B$76</f>
        <v>111.22</v>
      </c>
      <c r="G124" s="20">
        <f t="shared" si="5"/>
        <v>0.53</v>
      </c>
    </row>
    <row r="125" spans="1:8" x14ac:dyDescent="0.25">
      <c r="A125" s="9"/>
      <c r="B125" s="9"/>
      <c r="C125" s="10" t="s">
        <v>18</v>
      </c>
      <c r="D125" s="11" t="s">
        <v>13</v>
      </c>
      <c r="E125" s="15">
        <v>1.2</v>
      </c>
      <c r="F125" s="2">
        <f>'[1]Перечень продуктов'!$B$70</f>
        <v>11.1</v>
      </c>
      <c r="G125" s="2">
        <f>ROUND(F125/1000*E125,20)</f>
        <v>1.332E-2</v>
      </c>
    </row>
    <row r="126" spans="1:8" ht="15" customHeight="1" x14ac:dyDescent="0.25">
      <c r="A126" s="9"/>
      <c r="B126" s="9" t="s">
        <v>79</v>
      </c>
      <c r="C126" s="9"/>
      <c r="D126" s="11"/>
      <c r="E126" s="12"/>
      <c r="G126" s="19">
        <f>SUM(G127)</f>
        <v>8.16</v>
      </c>
    </row>
    <row r="127" spans="1:8" x14ac:dyDescent="0.25">
      <c r="A127" s="9"/>
      <c r="B127" s="9"/>
      <c r="C127" s="10" t="s">
        <v>80</v>
      </c>
      <c r="D127" s="11" t="s">
        <v>13</v>
      </c>
      <c r="E127" s="15">
        <v>61.2</v>
      </c>
      <c r="F127" s="2">
        <f>'[1]Перечень продуктов'!$B$62</f>
        <v>133.4</v>
      </c>
      <c r="G127" s="20">
        <f t="shared" si="5"/>
        <v>8.16</v>
      </c>
    </row>
    <row r="128" spans="1:8" ht="15" customHeight="1" x14ac:dyDescent="0.25">
      <c r="A128" s="9"/>
      <c r="B128" s="9" t="s">
        <v>32</v>
      </c>
      <c r="C128" s="9"/>
      <c r="D128" s="11"/>
      <c r="E128" s="12"/>
      <c r="G128" s="19">
        <f>SUM(G129:G131)</f>
        <v>2.4300000000000002</v>
      </c>
    </row>
    <row r="129" spans="1:7" x14ac:dyDescent="0.25">
      <c r="A129" s="9"/>
      <c r="B129" s="9"/>
      <c r="C129" s="10" t="s">
        <v>33</v>
      </c>
      <c r="D129" s="11" t="s">
        <v>13</v>
      </c>
      <c r="E129" s="15">
        <v>1</v>
      </c>
      <c r="F129" s="2">
        <f>'[1]Перечень продуктов'!$B$84</f>
        <v>658.37</v>
      </c>
      <c r="G129" s="20">
        <f t="shared" si="5"/>
        <v>0.66</v>
      </c>
    </row>
    <row r="130" spans="1:7" x14ac:dyDescent="0.25">
      <c r="A130" s="9"/>
      <c r="B130" s="9"/>
      <c r="C130" s="10" t="s">
        <v>17</v>
      </c>
      <c r="D130" s="11" t="s">
        <v>13</v>
      </c>
      <c r="E130" s="15">
        <v>15</v>
      </c>
      <c r="F130" s="2">
        <f>'[1]Перечень продуктов'!$B$65</f>
        <v>32.01</v>
      </c>
      <c r="G130" s="20">
        <f t="shared" si="5"/>
        <v>0.48</v>
      </c>
    </row>
    <row r="131" spans="1:7" x14ac:dyDescent="0.25">
      <c r="A131" s="9"/>
      <c r="B131" s="9"/>
      <c r="C131" s="10" t="s">
        <v>34</v>
      </c>
      <c r="D131" s="11" t="s">
        <v>13</v>
      </c>
      <c r="E131" s="15">
        <v>8</v>
      </c>
      <c r="F131" s="2">
        <f>'[1]Перечень продуктов'!$B$42</f>
        <v>161.27000000000001</v>
      </c>
      <c r="G131" s="20">
        <f t="shared" si="5"/>
        <v>1.29</v>
      </c>
    </row>
    <row r="132" spans="1:7" x14ac:dyDescent="0.25">
      <c r="A132" s="9"/>
      <c r="B132" s="9" t="s">
        <v>35</v>
      </c>
      <c r="C132" s="9"/>
      <c r="D132" s="11"/>
      <c r="E132" s="12"/>
      <c r="G132" s="19">
        <f>SUM(G133)</f>
        <v>1.64</v>
      </c>
    </row>
    <row r="133" spans="1:7" x14ac:dyDescent="0.25">
      <c r="A133" s="9"/>
      <c r="B133" s="9"/>
      <c r="C133" s="10" t="s">
        <v>36</v>
      </c>
      <c r="D133" s="11" t="s">
        <v>13</v>
      </c>
      <c r="E133" s="15">
        <v>30</v>
      </c>
      <c r="F133" s="2">
        <f>'[1]Перечень продуктов'!$B$81</f>
        <v>54.8</v>
      </c>
      <c r="G133" s="20">
        <f t="shared" si="5"/>
        <v>1.64</v>
      </c>
    </row>
    <row r="134" spans="1:7" x14ac:dyDescent="0.25">
      <c r="A134" s="9"/>
      <c r="B134" s="9" t="s">
        <v>37</v>
      </c>
      <c r="C134" s="9"/>
      <c r="D134" s="11"/>
      <c r="E134" s="12"/>
      <c r="G134" s="19">
        <f>SUM(G135)</f>
        <v>1.08</v>
      </c>
    </row>
    <row r="135" spans="1:7" x14ac:dyDescent="0.25">
      <c r="A135" s="9"/>
      <c r="B135" s="9"/>
      <c r="C135" s="10" t="s">
        <v>38</v>
      </c>
      <c r="D135" s="11" t="s">
        <v>13</v>
      </c>
      <c r="E135" s="15">
        <v>20</v>
      </c>
      <c r="F135" s="2">
        <f>'[1]Перечень продуктов'!$B$83</f>
        <v>54.16</v>
      </c>
      <c r="G135" s="20">
        <f t="shared" si="5"/>
        <v>1.08</v>
      </c>
    </row>
    <row r="136" spans="1:7" ht="15" customHeight="1" x14ac:dyDescent="0.25">
      <c r="A136" s="9" t="s">
        <v>81</v>
      </c>
      <c r="B136" s="9"/>
      <c r="C136" s="10"/>
      <c r="D136" s="11"/>
      <c r="E136" s="12"/>
      <c r="G136" s="20"/>
    </row>
    <row r="137" spans="1:7" ht="15" customHeight="1" x14ac:dyDescent="0.25">
      <c r="A137" s="9"/>
      <c r="B137" s="9" t="s">
        <v>40</v>
      </c>
      <c r="C137" s="9"/>
      <c r="D137" s="11"/>
      <c r="E137" s="12"/>
      <c r="G137" s="19">
        <f>SUM(G138)</f>
        <v>9.83</v>
      </c>
    </row>
    <row r="138" spans="1:7" x14ac:dyDescent="0.25">
      <c r="A138" s="9"/>
      <c r="B138" s="9"/>
      <c r="C138" s="10" t="s">
        <v>12</v>
      </c>
      <c r="D138" s="11" t="s">
        <v>13</v>
      </c>
      <c r="E138" s="15">
        <v>100</v>
      </c>
      <c r="F138" s="2">
        <f>'[1]Перечень продуктов'!$B$88</f>
        <v>98.29</v>
      </c>
      <c r="G138" s="20">
        <f t="shared" si="5"/>
        <v>9.83</v>
      </c>
    </row>
    <row r="139" spans="1:7" ht="15" customHeight="1" x14ac:dyDescent="0.25">
      <c r="A139" s="9"/>
      <c r="B139" s="9" t="s">
        <v>82</v>
      </c>
      <c r="C139" s="9"/>
      <c r="D139" s="11"/>
      <c r="E139" s="12"/>
      <c r="G139" s="19">
        <f>SUM(G140:G141)</f>
        <v>8.0499999999999989</v>
      </c>
    </row>
    <row r="140" spans="1:7" x14ac:dyDescent="0.25">
      <c r="A140" s="9"/>
      <c r="B140" s="9"/>
      <c r="C140" s="10" t="s">
        <v>80</v>
      </c>
      <c r="D140" s="11" t="s">
        <v>13</v>
      </c>
      <c r="E140" s="15">
        <v>58.14</v>
      </c>
      <c r="F140" s="2">
        <f>'[1]Перечень продуктов'!$B$62</f>
        <v>133.4</v>
      </c>
      <c r="G140" s="20">
        <f t="shared" si="5"/>
        <v>7.76</v>
      </c>
    </row>
    <row r="141" spans="1:7" x14ac:dyDescent="0.25">
      <c r="A141" s="9"/>
      <c r="B141" s="9"/>
      <c r="C141" s="10" t="s">
        <v>19</v>
      </c>
      <c r="D141" s="11" t="s">
        <v>13</v>
      </c>
      <c r="E141" s="15">
        <v>3.6</v>
      </c>
      <c r="F141" s="2">
        <f>'[1]Перечень продуктов'!$B$47</f>
        <v>80.56</v>
      </c>
      <c r="G141" s="20">
        <f t="shared" si="5"/>
        <v>0.28999999999999998</v>
      </c>
    </row>
    <row r="142" spans="1:7" ht="30" customHeight="1" x14ac:dyDescent="0.25">
      <c r="A142" s="9"/>
      <c r="B142" s="9" t="s">
        <v>83</v>
      </c>
      <c r="C142" s="9"/>
      <c r="D142" s="11"/>
      <c r="E142" s="12"/>
      <c r="G142" s="19">
        <f>ROUND(SUM(G143:G152),2)</f>
        <v>24.48</v>
      </c>
    </row>
    <row r="143" spans="1:7" x14ac:dyDescent="0.25">
      <c r="A143" s="9"/>
      <c r="B143" s="9"/>
      <c r="C143" s="16" t="s">
        <v>56</v>
      </c>
      <c r="D143" s="11" t="s">
        <v>13</v>
      </c>
      <c r="E143" s="23">
        <v>41</v>
      </c>
      <c r="F143" s="2">
        <f>'[1]Перечень продуктов'!$B$53</f>
        <v>28.65</v>
      </c>
      <c r="G143" s="20">
        <f t="shared" si="5"/>
        <v>1.17</v>
      </c>
    </row>
    <row r="144" spans="1:7" x14ac:dyDescent="0.25">
      <c r="A144" s="9"/>
      <c r="B144" s="9"/>
      <c r="C144" s="16" t="s">
        <v>66</v>
      </c>
      <c r="D144" s="11" t="s">
        <v>67</v>
      </c>
      <c r="E144" s="23">
        <v>7.0000000000000007E-2</v>
      </c>
      <c r="F144" s="2">
        <f>'[1]Перечень продуктов'!$B$89</f>
        <v>5.55</v>
      </c>
      <c r="G144" s="2">
        <f>ROUND(F144/1000*E144,20)</f>
        <v>3.8850000000000001E-4</v>
      </c>
    </row>
    <row r="145" spans="1:7" x14ac:dyDescent="0.25">
      <c r="A145" s="9"/>
      <c r="B145" s="9"/>
      <c r="C145" s="16" t="s">
        <v>26</v>
      </c>
      <c r="D145" s="11" t="s">
        <v>13</v>
      </c>
      <c r="E145" s="23">
        <v>13.3</v>
      </c>
      <c r="F145" s="2">
        <f>'[1]Перечень продуктов'!$B$5</f>
        <v>7.39</v>
      </c>
      <c r="G145" s="20">
        <f t="shared" si="5"/>
        <v>0.1</v>
      </c>
    </row>
    <row r="146" spans="1:7" x14ac:dyDescent="0.25">
      <c r="A146" s="9"/>
      <c r="B146" s="9"/>
      <c r="C146" s="16" t="s">
        <v>18</v>
      </c>
      <c r="D146" s="11" t="s">
        <v>13</v>
      </c>
      <c r="E146" s="23">
        <v>2</v>
      </c>
      <c r="F146" s="2">
        <f>'[1]Перечень продуктов'!$B$70</f>
        <v>11.1</v>
      </c>
      <c r="G146" s="2">
        <f>ROUND(F146/1000*E146,20)</f>
        <v>2.2200000000000001E-2</v>
      </c>
    </row>
    <row r="147" spans="1:7" x14ac:dyDescent="0.25">
      <c r="A147" s="9"/>
      <c r="B147" s="9"/>
      <c r="C147" s="16" t="s">
        <v>23</v>
      </c>
      <c r="D147" s="11" t="s">
        <v>13</v>
      </c>
      <c r="E147" s="23">
        <v>25</v>
      </c>
      <c r="F147" s="2">
        <f>'[1]Перечень продуктов'!$B$8</f>
        <v>378.3</v>
      </c>
      <c r="G147" s="20">
        <f t="shared" si="5"/>
        <v>9.4600000000000009</v>
      </c>
    </row>
    <row r="148" spans="1:7" x14ac:dyDescent="0.25">
      <c r="A148" s="9"/>
      <c r="B148" s="9"/>
      <c r="C148" s="16" t="s">
        <v>42</v>
      </c>
      <c r="D148" s="11" t="s">
        <v>13</v>
      </c>
      <c r="E148" s="23">
        <v>54.2</v>
      </c>
      <c r="F148" s="2">
        <f>'[1]Перечень продуктов'!$B$31</f>
        <v>199.26</v>
      </c>
      <c r="G148" s="20">
        <f t="shared" si="5"/>
        <v>10.8</v>
      </c>
    </row>
    <row r="149" spans="1:7" x14ac:dyDescent="0.25">
      <c r="A149" s="9"/>
      <c r="B149" s="9"/>
      <c r="C149" s="18" t="s">
        <v>24</v>
      </c>
      <c r="D149" s="11" t="s">
        <v>13</v>
      </c>
      <c r="E149" s="23">
        <v>12</v>
      </c>
      <c r="F149" s="2">
        <f>'[1]Перечень продуктов'!$B$45</f>
        <v>36.229999999999997</v>
      </c>
      <c r="G149" s="20">
        <f t="shared" si="5"/>
        <v>0.43</v>
      </c>
    </row>
    <row r="150" spans="1:7" x14ac:dyDescent="0.25">
      <c r="A150" s="9"/>
      <c r="B150" s="9"/>
      <c r="C150" s="16" t="s">
        <v>84</v>
      </c>
      <c r="D150" s="11" t="s">
        <v>13</v>
      </c>
      <c r="E150" s="23">
        <v>0.4</v>
      </c>
      <c r="F150" s="2">
        <f>'[1]Перечень продуктов'!$B$47</f>
        <v>80.56</v>
      </c>
      <c r="G150" s="2">
        <f t="shared" ref="G150:G151" si="6">ROUND(F150/1000*E150,20)</f>
        <v>3.2224000000000003E-2</v>
      </c>
    </row>
    <row r="151" spans="1:7" x14ac:dyDescent="0.25">
      <c r="A151" s="9"/>
      <c r="B151" s="9"/>
      <c r="C151" s="10" t="s">
        <v>18</v>
      </c>
      <c r="D151" s="11" t="s">
        <v>13</v>
      </c>
      <c r="E151" s="15">
        <v>2.8</v>
      </c>
      <c r="F151" s="2">
        <f>'[1]Перечень продуктов'!$B$70</f>
        <v>11.1</v>
      </c>
      <c r="G151" s="2">
        <f t="shared" si="6"/>
        <v>3.108E-2</v>
      </c>
    </row>
    <row r="152" spans="1:7" x14ac:dyDescent="0.25">
      <c r="A152" s="9"/>
      <c r="B152" s="9"/>
      <c r="C152" s="10" t="s">
        <v>31</v>
      </c>
      <c r="D152" s="11" t="s">
        <v>13</v>
      </c>
      <c r="E152" s="15">
        <v>5</v>
      </c>
      <c r="F152" s="2">
        <f>'[1]Перечень продуктов'!$B$48</f>
        <v>485.14</v>
      </c>
      <c r="G152" s="20">
        <f t="shared" si="5"/>
        <v>2.4300000000000002</v>
      </c>
    </row>
    <row r="153" spans="1:7" x14ac:dyDescent="0.25">
      <c r="A153" s="9"/>
      <c r="B153" s="9" t="s">
        <v>49</v>
      </c>
      <c r="C153" s="10"/>
      <c r="D153" s="11"/>
      <c r="E153" s="12"/>
      <c r="G153" s="19">
        <f>SUM(G154:G156)</f>
        <v>6.58</v>
      </c>
    </row>
    <row r="154" spans="1:7" x14ac:dyDescent="0.25">
      <c r="A154" s="9"/>
      <c r="B154" s="9"/>
      <c r="C154" s="10" t="s">
        <v>50</v>
      </c>
      <c r="D154" s="11" t="s">
        <v>13</v>
      </c>
      <c r="E154" s="15">
        <v>4</v>
      </c>
      <c r="F154" s="2">
        <f>'[1]Перечень продуктов'!$B$19</f>
        <v>192</v>
      </c>
      <c r="G154" s="20">
        <f t="shared" si="5"/>
        <v>0.77</v>
      </c>
    </row>
    <row r="155" spans="1:7" x14ac:dyDescent="0.25">
      <c r="A155" s="9"/>
      <c r="B155" s="9"/>
      <c r="C155" s="10" t="s">
        <v>17</v>
      </c>
      <c r="D155" s="11" t="s">
        <v>13</v>
      </c>
      <c r="E155" s="15">
        <v>20</v>
      </c>
      <c r="F155" s="2">
        <f>'[1]Перечень продуктов'!$B$65</f>
        <v>32.01</v>
      </c>
      <c r="G155" s="20">
        <f t="shared" si="5"/>
        <v>0.64</v>
      </c>
    </row>
    <row r="156" spans="1:7" x14ac:dyDescent="0.25">
      <c r="A156" s="9"/>
      <c r="B156" s="9"/>
      <c r="C156" s="10" t="s">
        <v>51</v>
      </c>
      <c r="D156" s="11" t="s">
        <v>13</v>
      </c>
      <c r="E156" s="15">
        <v>100</v>
      </c>
      <c r="F156" s="2">
        <f>'[1]Перечень продуктов'!$B$51</f>
        <v>51.71</v>
      </c>
      <c r="G156" s="20">
        <f t="shared" si="5"/>
        <v>5.17</v>
      </c>
    </row>
    <row r="157" spans="1:7" x14ac:dyDescent="0.25">
      <c r="A157" s="9"/>
      <c r="B157" s="9" t="s">
        <v>35</v>
      </c>
      <c r="C157" s="9"/>
      <c r="D157" s="11"/>
      <c r="E157" s="12"/>
      <c r="F157" s="14"/>
      <c r="G157" s="19">
        <f>SUM(G158)</f>
        <v>1.64</v>
      </c>
    </row>
    <row r="158" spans="1:7" x14ac:dyDescent="0.25">
      <c r="A158" s="9"/>
      <c r="B158" s="9"/>
      <c r="C158" s="10" t="s">
        <v>36</v>
      </c>
      <c r="D158" s="11" t="s">
        <v>13</v>
      </c>
      <c r="E158" s="15">
        <v>30</v>
      </c>
      <c r="F158" s="2">
        <f>'[1]Перечень продуктов'!$B$81</f>
        <v>54.8</v>
      </c>
      <c r="G158" s="20">
        <f t="shared" si="5"/>
        <v>1.64</v>
      </c>
    </row>
    <row r="159" spans="1:7" x14ac:dyDescent="0.25">
      <c r="A159" s="9"/>
      <c r="B159" s="9" t="s">
        <v>37</v>
      </c>
      <c r="C159" s="9"/>
      <c r="D159" s="11"/>
      <c r="E159" s="12"/>
      <c r="G159" s="19">
        <f>SUM(G160)</f>
        <v>1.08</v>
      </c>
    </row>
    <row r="160" spans="1:7" x14ac:dyDescent="0.25">
      <c r="A160" s="9"/>
      <c r="B160" s="9"/>
      <c r="C160" s="10" t="s">
        <v>38</v>
      </c>
      <c r="D160" s="11" t="s">
        <v>13</v>
      </c>
      <c r="E160" s="15">
        <v>20</v>
      </c>
      <c r="F160" s="2">
        <f>'[1]Перечень продуктов'!$B$83</f>
        <v>54.16</v>
      </c>
      <c r="G160" s="20">
        <f t="shared" si="5"/>
        <v>1.08</v>
      </c>
    </row>
    <row r="161" spans="1:11" s="8" customFormat="1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s="8" customFormat="1" x14ac:dyDescent="0.25">
      <c r="A162" s="25"/>
      <c r="B162" s="25"/>
      <c r="C162" s="25"/>
      <c r="D162" s="25"/>
      <c r="E162" s="25"/>
      <c r="F162" s="2"/>
      <c r="G162" s="2"/>
      <c r="H162" s="2"/>
    </row>
    <row r="163" spans="1:11" s="8" customFormat="1" x14ac:dyDescent="0.25">
      <c r="A163" s="25"/>
      <c r="B163" s="25"/>
      <c r="C163" s="25"/>
      <c r="D163" s="25"/>
      <c r="E163" s="25"/>
      <c r="F163" s="2"/>
      <c r="G163" s="2"/>
      <c r="H163" s="2"/>
    </row>
    <row r="164" spans="1:11" s="8" customFormat="1" x14ac:dyDescent="0.25">
      <c r="A164" s="25"/>
      <c r="B164" s="25"/>
      <c r="C164" s="25"/>
      <c r="D164" s="25"/>
      <c r="E164" s="25"/>
      <c r="F164" s="2"/>
      <c r="G164" s="2"/>
      <c r="H164" s="2"/>
    </row>
    <row r="165" spans="1:11" s="8" customFormat="1" x14ac:dyDescent="0.25">
      <c r="A165" s="25"/>
      <c r="B165" s="25"/>
      <c r="C165" s="25"/>
      <c r="D165" s="25"/>
      <c r="E165" s="25"/>
      <c r="F165" s="2"/>
      <c r="G165" s="2"/>
      <c r="H165" s="2"/>
    </row>
    <row r="166" spans="1:11" s="8" customFormat="1" x14ac:dyDescent="0.25">
      <c r="A166" s="25"/>
      <c r="B166" s="25"/>
      <c r="C166" s="25"/>
      <c r="D166" s="25"/>
      <c r="E166" s="25"/>
      <c r="F166" s="2"/>
      <c r="G166" s="2"/>
      <c r="H166" s="2"/>
    </row>
    <row r="167" spans="1:11" s="8" customFormat="1" x14ac:dyDescent="0.25">
      <c r="A167" s="25"/>
      <c r="B167" s="25"/>
      <c r="C167" s="25"/>
      <c r="D167" s="25"/>
      <c r="E167" s="25"/>
      <c r="F167" s="2"/>
      <c r="G167" s="2"/>
      <c r="H167" s="2"/>
    </row>
    <row r="168" spans="1:11" s="8" customFormat="1" x14ac:dyDescent="0.25">
      <c r="A168" s="25"/>
      <c r="B168" s="25"/>
      <c r="C168" s="25"/>
      <c r="D168" s="25"/>
      <c r="E168" s="25"/>
      <c r="F168" s="2"/>
      <c r="G168" s="2"/>
      <c r="H168" s="2"/>
    </row>
  </sheetData>
  <autoFilter ref="A5:G161"/>
  <mergeCells count="3">
    <mergeCell ref="A3:E3"/>
    <mergeCell ref="A4:E4"/>
    <mergeCell ref="A7:B7"/>
  </mergeCells>
  <pageMargins left="0.35433070866141736" right="0.23622047244094491" top="0" bottom="0" header="0.31496062992125984" footer="0.31496062992125984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1"/>
  <sheetViews>
    <sheetView topLeftCell="A28" workbookViewId="0">
      <selection activeCell="E38" sqref="E38"/>
    </sheetView>
  </sheetViews>
  <sheetFormatPr defaultRowHeight="15" x14ac:dyDescent="0.25"/>
  <cols>
    <col min="1" max="1" width="6.5703125" style="57" customWidth="1"/>
    <col min="2" max="2" width="40" style="57" customWidth="1"/>
    <col min="3" max="3" width="32" style="57" customWidth="1"/>
    <col min="4" max="4" width="9.140625" style="57" customWidth="1"/>
    <col min="5" max="5" width="7.85546875" style="58" customWidth="1"/>
    <col min="6" max="14" width="9.140625" style="27" hidden="1" customWidth="1"/>
    <col min="15" max="252" width="9.140625" style="27" customWidth="1"/>
    <col min="253" max="253" width="15.5703125" style="27" customWidth="1"/>
    <col min="254" max="254" width="28.7109375" style="27" customWidth="1"/>
    <col min="255" max="255" width="25.7109375" style="27" customWidth="1"/>
    <col min="256" max="256" width="9.140625" style="27" customWidth="1"/>
    <col min="257" max="257" width="7.85546875" style="27" customWidth="1"/>
    <col min="258" max="258" width="8.140625" style="27" customWidth="1"/>
    <col min="259" max="508" width="9.140625" style="27" customWidth="1"/>
    <col min="509" max="509" width="15.5703125" style="27" customWidth="1"/>
    <col min="510" max="510" width="28.7109375" style="27" customWidth="1"/>
    <col min="511" max="511" width="25.7109375" style="27" customWidth="1"/>
    <col min="512" max="512" width="9.140625" style="27" customWidth="1"/>
    <col min="513" max="513" width="7.85546875" style="27" customWidth="1"/>
    <col min="514" max="514" width="8.140625" style="27" customWidth="1"/>
    <col min="515" max="764" width="9.140625" style="27" customWidth="1"/>
    <col min="765" max="765" width="15.5703125" style="27" customWidth="1"/>
    <col min="766" max="766" width="28.7109375" style="27" customWidth="1"/>
    <col min="767" max="767" width="25.7109375" style="27" customWidth="1"/>
    <col min="768" max="768" width="9.140625" style="27" customWidth="1"/>
    <col min="769" max="769" width="7.85546875" style="27" customWidth="1"/>
    <col min="770" max="770" width="8.140625" style="27" customWidth="1"/>
    <col min="771" max="1020" width="9.140625" style="27" customWidth="1"/>
    <col min="1021" max="1021" width="15.5703125" style="27" customWidth="1"/>
    <col min="1022" max="1022" width="28.7109375" style="27" customWidth="1"/>
    <col min="1023" max="1023" width="25.7109375" style="27" customWidth="1"/>
    <col min="1024" max="1024" width="9.140625" style="27" customWidth="1"/>
    <col min="1025" max="1025" width="7.85546875" style="27" customWidth="1"/>
    <col min="1026" max="1026" width="8.140625" style="27" customWidth="1"/>
    <col min="1027" max="1276" width="9.140625" style="27" customWidth="1"/>
    <col min="1277" max="1277" width="15.5703125" style="27" customWidth="1"/>
    <col min="1278" max="1278" width="28.7109375" style="27" customWidth="1"/>
    <col min="1279" max="1279" width="25.7109375" style="27" customWidth="1"/>
    <col min="1280" max="1280" width="9.140625" style="27" customWidth="1"/>
    <col min="1281" max="1281" width="7.85546875" style="27" customWidth="1"/>
    <col min="1282" max="1282" width="8.140625" style="27" customWidth="1"/>
    <col min="1283" max="1532" width="9.140625" style="27" customWidth="1"/>
    <col min="1533" max="1533" width="15.5703125" style="27" customWidth="1"/>
    <col min="1534" max="1534" width="28.7109375" style="27" customWidth="1"/>
    <col min="1535" max="1535" width="25.7109375" style="27" customWidth="1"/>
    <col min="1536" max="1536" width="9.140625" style="27" customWidth="1"/>
    <col min="1537" max="1537" width="7.85546875" style="27" customWidth="1"/>
    <col min="1538" max="1538" width="8.140625" style="27" customWidth="1"/>
    <col min="1539" max="1788" width="9.140625" style="27" customWidth="1"/>
    <col min="1789" max="1789" width="15.5703125" style="27" customWidth="1"/>
    <col min="1790" max="1790" width="28.7109375" style="27" customWidth="1"/>
    <col min="1791" max="1791" width="25.7109375" style="27" customWidth="1"/>
    <col min="1792" max="1792" width="9.140625" style="27" customWidth="1"/>
    <col min="1793" max="1793" width="7.85546875" style="27" customWidth="1"/>
    <col min="1794" max="1794" width="8.140625" style="27" customWidth="1"/>
    <col min="1795" max="2044" width="9.140625" style="27" customWidth="1"/>
    <col min="2045" max="2045" width="15.5703125" style="27" customWidth="1"/>
    <col min="2046" max="2046" width="28.7109375" style="27" customWidth="1"/>
    <col min="2047" max="2047" width="25.7109375" style="27" customWidth="1"/>
    <col min="2048" max="2048" width="9.140625" style="27" customWidth="1"/>
    <col min="2049" max="2049" width="7.85546875" style="27" customWidth="1"/>
    <col min="2050" max="2050" width="8.140625" style="27" customWidth="1"/>
    <col min="2051" max="2300" width="9.140625" style="27" customWidth="1"/>
    <col min="2301" max="2301" width="15.5703125" style="27" customWidth="1"/>
    <col min="2302" max="2302" width="28.7109375" style="27" customWidth="1"/>
    <col min="2303" max="2303" width="25.7109375" style="27" customWidth="1"/>
    <col min="2304" max="2304" width="9.140625" style="27" customWidth="1"/>
    <col min="2305" max="2305" width="7.85546875" style="27" customWidth="1"/>
    <col min="2306" max="2306" width="8.140625" style="27" customWidth="1"/>
    <col min="2307" max="2556" width="9.140625" style="27" customWidth="1"/>
    <col min="2557" max="2557" width="15.5703125" style="27" customWidth="1"/>
    <col min="2558" max="2558" width="28.7109375" style="27" customWidth="1"/>
    <col min="2559" max="2559" width="25.7109375" style="27" customWidth="1"/>
    <col min="2560" max="2560" width="9.140625" style="27" customWidth="1"/>
    <col min="2561" max="2561" width="7.85546875" style="27" customWidth="1"/>
    <col min="2562" max="2562" width="8.140625" style="27" customWidth="1"/>
    <col min="2563" max="2812" width="9.140625" style="27" customWidth="1"/>
    <col min="2813" max="2813" width="15.5703125" style="27" customWidth="1"/>
    <col min="2814" max="2814" width="28.7109375" style="27" customWidth="1"/>
    <col min="2815" max="2815" width="25.7109375" style="27" customWidth="1"/>
    <col min="2816" max="2816" width="9.140625" style="27" customWidth="1"/>
    <col min="2817" max="2817" width="7.85546875" style="27" customWidth="1"/>
    <col min="2818" max="2818" width="8.140625" style="27" customWidth="1"/>
    <col min="2819" max="3068" width="9.140625" style="27" customWidth="1"/>
    <col min="3069" max="3069" width="15.5703125" style="27" customWidth="1"/>
    <col min="3070" max="3070" width="28.7109375" style="27" customWidth="1"/>
    <col min="3071" max="3071" width="25.7109375" style="27" customWidth="1"/>
    <col min="3072" max="3072" width="9.140625" style="27" customWidth="1"/>
    <col min="3073" max="3073" width="7.85546875" style="27" customWidth="1"/>
    <col min="3074" max="3074" width="8.140625" style="27" customWidth="1"/>
    <col min="3075" max="3324" width="9.140625" style="27" customWidth="1"/>
    <col min="3325" max="3325" width="15.5703125" style="27" customWidth="1"/>
    <col min="3326" max="3326" width="28.7109375" style="27" customWidth="1"/>
    <col min="3327" max="3327" width="25.7109375" style="27" customWidth="1"/>
    <col min="3328" max="3328" width="9.140625" style="27" customWidth="1"/>
    <col min="3329" max="3329" width="7.85546875" style="27" customWidth="1"/>
    <col min="3330" max="3330" width="8.140625" style="27" customWidth="1"/>
    <col min="3331" max="3580" width="9.140625" style="27" customWidth="1"/>
    <col min="3581" max="3581" width="15.5703125" style="27" customWidth="1"/>
    <col min="3582" max="3582" width="28.7109375" style="27" customWidth="1"/>
    <col min="3583" max="3583" width="25.7109375" style="27" customWidth="1"/>
    <col min="3584" max="3584" width="9.140625" style="27" customWidth="1"/>
    <col min="3585" max="3585" width="7.85546875" style="27" customWidth="1"/>
    <col min="3586" max="3586" width="8.140625" style="27" customWidth="1"/>
    <col min="3587" max="3836" width="9.140625" style="27" customWidth="1"/>
    <col min="3837" max="3837" width="15.5703125" style="27" customWidth="1"/>
    <col min="3838" max="3838" width="28.7109375" style="27" customWidth="1"/>
    <col min="3839" max="3839" width="25.7109375" style="27" customWidth="1"/>
    <col min="3840" max="3840" width="9.140625" style="27" customWidth="1"/>
    <col min="3841" max="3841" width="7.85546875" style="27" customWidth="1"/>
    <col min="3842" max="3842" width="8.140625" style="27" customWidth="1"/>
    <col min="3843" max="4092" width="9.140625" style="27" customWidth="1"/>
    <col min="4093" max="4093" width="15.5703125" style="27" customWidth="1"/>
    <col min="4094" max="4094" width="28.7109375" style="27" customWidth="1"/>
    <col min="4095" max="4095" width="25.7109375" style="27" customWidth="1"/>
    <col min="4096" max="4096" width="9.140625" style="27" customWidth="1"/>
    <col min="4097" max="4097" width="7.85546875" style="27" customWidth="1"/>
    <col min="4098" max="4098" width="8.140625" style="27" customWidth="1"/>
    <col min="4099" max="4348" width="9.140625" style="27" customWidth="1"/>
    <col min="4349" max="4349" width="15.5703125" style="27" customWidth="1"/>
    <col min="4350" max="4350" width="28.7109375" style="27" customWidth="1"/>
    <col min="4351" max="4351" width="25.7109375" style="27" customWidth="1"/>
    <col min="4352" max="4352" width="9.140625" style="27" customWidth="1"/>
    <col min="4353" max="4353" width="7.85546875" style="27" customWidth="1"/>
    <col min="4354" max="4354" width="8.140625" style="27" customWidth="1"/>
    <col min="4355" max="4604" width="9.140625" style="27" customWidth="1"/>
    <col min="4605" max="4605" width="15.5703125" style="27" customWidth="1"/>
    <col min="4606" max="4606" width="28.7109375" style="27" customWidth="1"/>
    <col min="4607" max="4607" width="25.7109375" style="27" customWidth="1"/>
    <col min="4608" max="4608" width="9.140625" style="27" customWidth="1"/>
    <col min="4609" max="4609" width="7.85546875" style="27" customWidth="1"/>
    <col min="4610" max="4610" width="8.140625" style="27" customWidth="1"/>
    <col min="4611" max="4860" width="9.140625" style="27" customWidth="1"/>
    <col min="4861" max="4861" width="15.5703125" style="27" customWidth="1"/>
    <col min="4862" max="4862" width="28.7109375" style="27" customWidth="1"/>
    <col min="4863" max="4863" width="25.7109375" style="27" customWidth="1"/>
    <col min="4864" max="4864" width="9.140625" style="27" customWidth="1"/>
    <col min="4865" max="4865" width="7.85546875" style="27" customWidth="1"/>
    <col min="4866" max="4866" width="8.140625" style="27" customWidth="1"/>
    <col min="4867" max="5116" width="9.140625" style="27" customWidth="1"/>
    <col min="5117" max="5117" width="15.5703125" style="27" customWidth="1"/>
    <col min="5118" max="5118" width="28.7109375" style="27" customWidth="1"/>
    <col min="5119" max="5119" width="25.7109375" style="27" customWidth="1"/>
    <col min="5120" max="5120" width="9.140625" style="27" customWidth="1"/>
    <col min="5121" max="5121" width="7.85546875" style="27" customWidth="1"/>
    <col min="5122" max="5122" width="8.140625" style="27" customWidth="1"/>
    <col min="5123" max="5372" width="9.140625" style="27" customWidth="1"/>
    <col min="5373" max="5373" width="15.5703125" style="27" customWidth="1"/>
    <col min="5374" max="5374" width="28.7109375" style="27" customWidth="1"/>
    <col min="5375" max="5375" width="25.7109375" style="27" customWidth="1"/>
    <col min="5376" max="5376" width="9.140625" style="27" customWidth="1"/>
    <col min="5377" max="5377" width="7.85546875" style="27" customWidth="1"/>
    <col min="5378" max="5378" width="8.140625" style="27" customWidth="1"/>
    <col min="5379" max="5628" width="9.140625" style="27" customWidth="1"/>
    <col min="5629" max="5629" width="15.5703125" style="27" customWidth="1"/>
    <col min="5630" max="5630" width="28.7109375" style="27" customWidth="1"/>
    <col min="5631" max="5631" width="25.7109375" style="27" customWidth="1"/>
    <col min="5632" max="5632" width="9.140625" style="27" customWidth="1"/>
    <col min="5633" max="5633" width="7.85546875" style="27" customWidth="1"/>
    <col min="5634" max="5634" width="8.140625" style="27" customWidth="1"/>
    <col min="5635" max="5884" width="9.140625" style="27" customWidth="1"/>
    <col min="5885" max="5885" width="15.5703125" style="27" customWidth="1"/>
    <col min="5886" max="5886" width="28.7109375" style="27" customWidth="1"/>
    <col min="5887" max="5887" width="25.7109375" style="27" customWidth="1"/>
    <col min="5888" max="5888" width="9.140625" style="27" customWidth="1"/>
    <col min="5889" max="5889" width="7.85546875" style="27" customWidth="1"/>
    <col min="5890" max="5890" width="8.140625" style="27" customWidth="1"/>
    <col min="5891" max="6140" width="9.140625" style="27" customWidth="1"/>
    <col min="6141" max="6141" width="15.5703125" style="27" customWidth="1"/>
    <col min="6142" max="6142" width="28.7109375" style="27" customWidth="1"/>
    <col min="6143" max="6143" width="25.7109375" style="27" customWidth="1"/>
    <col min="6144" max="6144" width="9.140625" style="27" customWidth="1"/>
    <col min="6145" max="6145" width="7.85546875" style="27" customWidth="1"/>
    <col min="6146" max="6146" width="8.140625" style="27" customWidth="1"/>
    <col min="6147" max="6396" width="9.140625" style="27" customWidth="1"/>
    <col min="6397" max="6397" width="15.5703125" style="27" customWidth="1"/>
    <col min="6398" max="6398" width="28.7109375" style="27" customWidth="1"/>
    <col min="6399" max="6399" width="25.7109375" style="27" customWidth="1"/>
    <col min="6400" max="6400" width="9.140625" style="27" customWidth="1"/>
    <col min="6401" max="6401" width="7.85546875" style="27" customWidth="1"/>
    <col min="6402" max="6402" width="8.140625" style="27" customWidth="1"/>
    <col min="6403" max="6652" width="9.140625" style="27" customWidth="1"/>
    <col min="6653" max="6653" width="15.5703125" style="27" customWidth="1"/>
    <col min="6654" max="6654" width="28.7109375" style="27" customWidth="1"/>
    <col min="6655" max="6655" width="25.7109375" style="27" customWidth="1"/>
    <col min="6656" max="6656" width="9.140625" style="27" customWidth="1"/>
    <col min="6657" max="6657" width="7.85546875" style="27" customWidth="1"/>
    <col min="6658" max="6658" width="8.140625" style="27" customWidth="1"/>
    <col min="6659" max="6908" width="9.140625" style="27" customWidth="1"/>
    <col min="6909" max="6909" width="15.5703125" style="27" customWidth="1"/>
    <col min="6910" max="6910" width="28.7109375" style="27" customWidth="1"/>
    <col min="6911" max="6911" width="25.7109375" style="27" customWidth="1"/>
    <col min="6912" max="6912" width="9.140625" style="27" customWidth="1"/>
    <col min="6913" max="6913" width="7.85546875" style="27" customWidth="1"/>
    <col min="6914" max="6914" width="8.140625" style="27" customWidth="1"/>
    <col min="6915" max="7164" width="9.140625" style="27" customWidth="1"/>
    <col min="7165" max="7165" width="15.5703125" style="27" customWidth="1"/>
    <col min="7166" max="7166" width="28.7109375" style="27" customWidth="1"/>
    <col min="7167" max="7167" width="25.7109375" style="27" customWidth="1"/>
    <col min="7168" max="7168" width="9.140625" style="27" customWidth="1"/>
    <col min="7169" max="7169" width="7.85546875" style="27" customWidth="1"/>
    <col min="7170" max="7170" width="8.140625" style="27" customWidth="1"/>
    <col min="7171" max="7420" width="9.140625" style="27" customWidth="1"/>
    <col min="7421" max="7421" width="15.5703125" style="27" customWidth="1"/>
    <col min="7422" max="7422" width="28.7109375" style="27" customWidth="1"/>
    <col min="7423" max="7423" width="25.7109375" style="27" customWidth="1"/>
    <col min="7424" max="7424" width="9.140625" style="27" customWidth="1"/>
    <col min="7425" max="7425" width="7.85546875" style="27" customWidth="1"/>
    <col min="7426" max="7426" width="8.140625" style="27" customWidth="1"/>
    <col min="7427" max="7676" width="9.140625" style="27" customWidth="1"/>
    <col min="7677" max="7677" width="15.5703125" style="27" customWidth="1"/>
    <col min="7678" max="7678" width="28.7109375" style="27" customWidth="1"/>
    <col min="7679" max="7679" width="25.7109375" style="27" customWidth="1"/>
    <col min="7680" max="7680" width="9.140625" style="27" customWidth="1"/>
    <col min="7681" max="7681" width="7.85546875" style="27" customWidth="1"/>
    <col min="7682" max="7682" width="8.140625" style="27" customWidth="1"/>
    <col min="7683" max="7932" width="9.140625" style="27" customWidth="1"/>
    <col min="7933" max="7933" width="15.5703125" style="27" customWidth="1"/>
    <col min="7934" max="7934" width="28.7109375" style="27" customWidth="1"/>
    <col min="7935" max="7935" width="25.7109375" style="27" customWidth="1"/>
    <col min="7936" max="7936" width="9.140625" style="27" customWidth="1"/>
    <col min="7937" max="7937" width="7.85546875" style="27" customWidth="1"/>
    <col min="7938" max="7938" width="8.140625" style="27" customWidth="1"/>
    <col min="7939" max="8188" width="9.140625" style="27" customWidth="1"/>
    <col min="8189" max="8189" width="15.5703125" style="27" customWidth="1"/>
    <col min="8190" max="8190" width="28.7109375" style="27" customWidth="1"/>
    <col min="8191" max="8191" width="25.7109375" style="27" customWidth="1"/>
    <col min="8192" max="8192" width="9.140625" style="27" customWidth="1"/>
    <col min="8193" max="8193" width="7.85546875" style="27" customWidth="1"/>
    <col min="8194" max="8194" width="8.140625" style="27" customWidth="1"/>
    <col min="8195" max="8444" width="9.140625" style="27" customWidth="1"/>
    <col min="8445" max="8445" width="15.5703125" style="27" customWidth="1"/>
    <col min="8446" max="8446" width="28.7109375" style="27" customWidth="1"/>
    <col min="8447" max="8447" width="25.7109375" style="27" customWidth="1"/>
    <col min="8448" max="8448" width="9.140625" style="27" customWidth="1"/>
    <col min="8449" max="8449" width="7.85546875" style="27" customWidth="1"/>
    <col min="8450" max="8450" width="8.140625" style="27" customWidth="1"/>
    <col min="8451" max="8700" width="9.140625" style="27" customWidth="1"/>
    <col min="8701" max="8701" width="15.5703125" style="27" customWidth="1"/>
    <col min="8702" max="8702" width="28.7109375" style="27" customWidth="1"/>
    <col min="8703" max="8703" width="25.7109375" style="27" customWidth="1"/>
    <col min="8704" max="8704" width="9.140625" style="27" customWidth="1"/>
    <col min="8705" max="8705" width="7.85546875" style="27" customWidth="1"/>
    <col min="8706" max="8706" width="8.140625" style="27" customWidth="1"/>
    <col min="8707" max="8956" width="9.140625" style="27" customWidth="1"/>
    <col min="8957" max="8957" width="15.5703125" style="27" customWidth="1"/>
    <col min="8958" max="8958" width="28.7109375" style="27" customWidth="1"/>
    <col min="8959" max="8959" width="25.7109375" style="27" customWidth="1"/>
    <col min="8960" max="8960" width="9.140625" style="27" customWidth="1"/>
    <col min="8961" max="8961" width="7.85546875" style="27" customWidth="1"/>
    <col min="8962" max="8962" width="8.140625" style="27" customWidth="1"/>
    <col min="8963" max="9212" width="9.140625" style="27" customWidth="1"/>
    <col min="9213" max="9213" width="15.5703125" style="27" customWidth="1"/>
    <col min="9214" max="9214" width="28.7109375" style="27" customWidth="1"/>
    <col min="9215" max="9215" width="25.7109375" style="27" customWidth="1"/>
    <col min="9216" max="9216" width="9.140625" style="27" customWidth="1"/>
    <col min="9217" max="9217" width="7.85546875" style="27" customWidth="1"/>
    <col min="9218" max="9218" width="8.140625" style="27" customWidth="1"/>
    <col min="9219" max="9468" width="9.140625" style="27" customWidth="1"/>
    <col min="9469" max="9469" width="15.5703125" style="27" customWidth="1"/>
    <col min="9470" max="9470" width="28.7109375" style="27" customWidth="1"/>
    <col min="9471" max="9471" width="25.7109375" style="27" customWidth="1"/>
    <col min="9472" max="9472" width="9.140625" style="27" customWidth="1"/>
    <col min="9473" max="9473" width="7.85546875" style="27" customWidth="1"/>
    <col min="9474" max="9474" width="8.140625" style="27" customWidth="1"/>
    <col min="9475" max="9724" width="9.140625" style="27" customWidth="1"/>
    <col min="9725" max="9725" width="15.5703125" style="27" customWidth="1"/>
    <col min="9726" max="9726" width="28.7109375" style="27" customWidth="1"/>
    <col min="9727" max="9727" width="25.7109375" style="27" customWidth="1"/>
    <col min="9728" max="9728" width="9.140625" style="27" customWidth="1"/>
    <col min="9729" max="9729" width="7.85546875" style="27" customWidth="1"/>
    <col min="9730" max="9730" width="8.140625" style="27" customWidth="1"/>
    <col min="9731" max="9980" width="9.140625" style="27" customWidth="1"/>
    <col min="9981" max="9981" width="15.5703125" style="27" customWidth="1"/>
    <col min="9982" max="9982" width="28.7109375" style="27" customWidth="1"/>
    <col min="9983" max="9983" width="25.7109375" style="27" customWidth="1"/>
    <col min="9984" max="9984" width="9.140625" style="27" customWidth="1"/>
    <col min="9985" max="9985" width="7.85546875" style="27" customWidth="1"/>
    <col min="9986" max="9986" width="8.140625" style="27" customWidth="1"/>
    <col min="9987" max="10236" width="9.140625" style="27" customWidth="1"/>
    <col min="10237" max="10237" width="15.5703125" style="27" customWidth="1"/>
    <col min="10238" max="10238" width="28.7109375" style="27" customWidth="1"/>
    <col min="10239" max="10239" width="25.7109375" style="27" customWidth="1"/>
    <col min="10240" max="10240" width="9.140625" style="27" customWidth="1"/>
    <col min="10241" max="10241" width="7.85546875" style="27" customWidth="1"/>
    <col min="10242" max="10242" width="8.140625" style="27" customWidth="1"/>
    <col min="10243" max="10492" width="9.140625" style="27" customWidth="1"/>
    <col min="10493" max="10493" width="15.5703125" style="27" customWidth="1"/>
    <col min="10494" max="10494" width="28.7109375" style="27" customWidth="1"/>
    <col min="10495" max="10495" width="25.7109375" style="27" customWidth="1"/>
    <col min="10496" max="10496" width="9.140625" style="27" customWidth="1"/>
    <col min="10497" max="10497" width="7.85546875" style="27" customWidth="1"/>
    <col min="10498" max="10498" width="8.140625" style="27" customWidth="1"/>
    <col min="10499" max="10748" width="9.140625" style="27" customWidth="1"/>
    <col min="10749" max="10749" width="15.5703125" style="27" customWidth="1"/>
    <col min="10750" max="10750" width="28.7109375" style="27" customWidth="1"/>
    <col min="10751" max="10751" width="25.7109375" style="27" customWidth="1"/>
    <col min="10752" max="10752" width="9.140625" style="27" customWidth="1"/>
    <col min="10753" max="10753" width="7.85546875" style="27" customWidth="1"/>
    <col min="10754" max="10754" width="8.140625" style="27" customWidth="1"/>
    <col min="10755" max="11004" width="9.140625" style="27" customWidth="1"/>
    <col min="11005" max="11005" width="15.5703125" style="27" customWidth="1"/>
    <col min="11006" max="11006" width="28.7109375" style="27" customWidth="1"/>
    <col min="11007" max="11007" width="25.7109375" style="27" customWidth="1"/>
    <col min="11008" max="11008" width="9.140625" style="27" customWidth="1"/>
    <col min="11009" max="11009" width="7.85546875" style="27" customWidth="1"/>
    <col min="11010" max="11010" width="8.140625" style="27" customWidth="1"/>
    <col min="11011" max="11260" width="9.140625" style="27" customWidth="1"/>
    <col min="11261" max="11261" width="15.5703125" style="27" customWidth="1"/>
    <col min="11262" max="11262" width="28.7109375" style="27" customWidth="1"/>
    <col min="11263" max="11263" width="25.7109375" style="27" customWidth="1"/>
    <col min="11264" max="11264" width="9.140625" style="27" customWidth="1"/>
    <col min="11265" max="11265" width="7.85546875" style="27" customWidth="1"/>
    <col min="11266" max="11266" width="8.140625" style="27" customWidth="1"/>
    <col min="11267" max="11516" width="9.140625" style="27" customWidth="1"/>
    <col min="11517" max="11517" width="15.5703125" style="27" customWidth="1"/>
    <col min="11518" max="11518" width="28.7109375" style="27" customWidth="1"/>
    <col min="11519" max="11519" width="25.7109375" style="27" customWidth="1"/>
    <col min="11520" max="11520" width="9.140625" style="27" customWidth="1"/>
    <col min="11521" max="11521" width="7.85546875" style="27" customWidth="1"/>
    <col min="11522" max="11522" width="8.140625" style="27" customWidth="1"/>
    <col min="11523" max="11772" width="9.140625" style="27" customWidth="1"/>
    <col min="11773" max="11773" width="15.5703125" style="27" customWidth="1"/>
    <col min="11774" max="11774" width="28.7109375" style="27" customWidth="1"/>
    <col min="11775" max="11775" width="25.7109375" style="27" customWidth="1"/>
    <col min="11776" max="11776" width="9.140625" style="27" customWidth="1"/>
    <col min="11777" max="11777" width="7.85546875" style="27" customWidth="1"/>
    <col min="11778" max="11778" width="8.140625" style="27" customWidth="1"/>
    <col min="11779" max="12028" width="9.140625" style="27" customWidth="1"/>
    <col min="12029" max="12029" width="15.5703125" style="27" customWidth="1"/>
    <col min="12030" max="12030" width="28.7109375" style="27" customWidth="1"/>
    <col min="12031" max="12031" width="25.7109375" style="27" customWidth="1"/>
    <col min="12032" max="12032" width="9.140625" style="27" customWidth="1"/>
    <col min="12033" max="12033" width="7.85546875" style="27" customWidth="1"/>
    <col min="12034" max="12034" width="8.140625" style="27" customWidth="1"/>
    <col min="12035" max="12284" width="9.140625" style="27" customWidth="1"/>
    <col min="12285" max="12285" width="15.5703125" style="27" customWidth="1"/>
    <col min="12286" max="12286" width="28.7109375" style="27" customWidth="1"/>
    <col min="12287" max="12287" width="25.7109375" style="27" customWidth="1"/>
    <col min="12288" max="12288" width="9.140625" style="27" customWidth="1"/>
    <col min="12289" max="12289" width="7.85546875" style="27" customWidth="1"/>
    <col min="12290" max="12290" width="8.140625" style="27" customWidth="1"/>
    <col min="12291" max="12540" width="9.140625" style="27" customWidth="1"/>
    <col min="12541" max="12541" width="15.5703125" style="27" customWidth="1"/>
    <col min="12542" max="12542" width="28.7109375" style="27" customWidth="1"/>
    <col min="12543" max="12543" width="25.7109375" style="27" customWidth="1"/>
    <col min="12544" max="12544" width="9.140625" style="27" customWidth="1"/>
    <col min="12545" max="12545" width="7.85546875" style="27" customWidth="1"/>
    <col min="12546" max="12546" width="8.140625" style="27" customWidth="1"/>
    <col min="12547" max="12796" width="9.140625" style="27" customWidth="1"/>
    <col min="12797" max="12797" width="15.5703125" style="27" customWidth="1"/>
    <col min="12798" max="12798" width="28.7109375" style="27" customWidth="1"/>
    <col min="12799" max="12799" width="25.7109375" style="27" customWidth="1"/>
    <col min="12800" max="12800" width="9.140625" style="27" customWidth="1"/>
    <col min="12801" max="12801" width="7.85546875" style="27" customWidth="1"/>
    <col min="12802" max="12802" width="8.140625" style="27" customWidth="1"/>
    <col min="12803" max="13052" width="9.140625" style="27" customWidth="1"/>
    <col min="13053" max="13053" width="15.5703125" style="27" customWidth="1"/>
    <col min="13054" max="13054" width="28.7109375" style="27" customWidth="1"/>
    <col min="13055" max="13055" width="25.7109375" style="27" customWidth="1"/>
    <col min="13056" max="13056" width="9.140625" style="27" customWidth="1"/>
    <col min="13057" max="13057" width="7.85546875" style="27" customWidth="1"/>
    <col min="13058" max="13058" width="8.140625" style="27" customWidth="1"/>
    <col min="13059" max="13308" width="9.140625" style="27" customWidth="1"/>
    <col min="13309" max="13309" width="15.5703125" style="27" customWidth="1"/>
    <col min="13310" max="13310" width="28.7109375" style="27" customWidth="1"/>
    <col min="13311" max="13311" width="25.7109375" style="27" customWidth="1"/>
    <col min="13312" max="13312" width="9.140625" style="27" customWidth="1"/>
    <col min="13313" max="13313" width="7.85546875" style="27" customWidth="1"/>
    <col min="13314" max="13314" width="8.140625" style="27" customWidth="1"/>
    <col min="13315" max="13564" width="9.140625" style="27" customWidth="1"/>
    <col min="13565" max="13565" width="15.5703125" style="27" customWidth="1"/>
    <col min="13566" max="13566" width="28.7109375" style="27" customWidth="1"/>
    <col min="13567" max="13567" width="25.7109375" style="27" customWidth="1"/>
    <col min="13568" max="13568" width="9.140625" style="27" customWidth="1"/>
    <col min="13569" max="13569" width="7.85546875" style="27" customWidth="1"/>
    <col min="13570" max="13570" width="8.140625" style="27" customWidth="1"/>
    <col min="13571" max="13820" width="9.140625" style="27" customWidth="1"/>
    <col min="13821" max="13821" width="15.5703125" style="27" customWidth="1"/>
    <col min="13822" max="13822" width="28.7109375" style="27" customWidth="1"/>
    <col min="13823" max="13823" width="25.7109375" style="27" customWidth="1"/>
    <col min="13824" max="13824" width="9.140625" style="27" customWidth="1"/>
    <col min="13825" max="13825" width="7.85546875" style="27" customWidth="1"/>
    <col min="13826" max="13826" width="8.140625" style="27" customWidth="1"/>
    <col min="13827" max="14076" width="9.140625" style="27" customWidth="1"/>
    <col min="14077" max="14077" width="15.5703125" style="27" customWidth="1"/>
    <col min="14078" max="14078" width="28.7109375" style="27" customWidth="1"/>
    <col min="14079" max="14079" width="25.7109375" style="27" customWidth="1"/>
    <col min="14080" max="14080" width="9.140625" style="27" customWidth="1"/>
    <col min="14081" max="14081" width="7.85546875" style="27" customWidth="1"/>
    <col min="14082" max="14082" width="8.140625" style="27" customWidth="1"/>
    <col min="14083" max="14332" width="9.140625" style="27" customWidth="1"/>
    <col min="14333" max="14333" width="15.5703125" style="27" customWidth="1"/>
    <col min="14334" max="14334" width="28.7109375" style="27" customWidth="1"/>
    <col min="14335" max="14335" width="25.7109375" style="27" customWidth="1"/>
    <col min="14336" max="14336" width="9.140625" style="27" customWidth="1"/>
    <col min="14337" max="14337" width="7.85546875" style="27" customWidth="1"/>
    <col min="14338" max="14338" width="8.140625" style="27" customWidth="1"/>
    <col min="14339" max="14588" width="9.140625" style="27" customWidth="1"/>
    <col min="14589" max="14589" width="15.5703125" style="27" customWidth="1"/>
    <col min="14590" max="14590" width="28.7109375" style="27" customWidth="1"/>
    <col min="14591" max="14591" width="25.7109375" style="27" customWidth="1"/>
    <col min="14592" max="14592" width="9.140625" style="27" customWidth="1"/>
    <col min="14593" max="14593" width="7.85546875" style="27" customWidth="1"/>
    <col min="14594" max="14594" width="8.140625" style="27" customWidth="1"/>
    <col min="14595" max="14844" width="9.140625" style="27" customWidth="1"/>
    <col min="14845" max="14845" width="15.5703125" style="27" customWidth="1"/>
    <col min="14846" max="14846" width="28.7109375" style="27" customWidth="1"/>
    <col min="14847" max="14847" width="25.7109375" style="27" customWidth="1"/>
    <col min="14848" max="14848" width="9.140625" style="27" customWidth="1"/>
    <col min="14849" max="14849" width="7.85546875" style="27" customWidth="1"/>
    <col min="14850" max="14850" width="8.140625" style="27" customWidth="1"/>
    <col min="14851" max="15100" width="9.140625" style="27" customWidth="1"/>
    <col min="15101" max="15101" width="15.5703125" style="27" customWidth="1"/>
    <col min="15102" max="15102" width="28.7109375" style="27" customWidth="1"/>
    <col min="15103" max="15103" width="25.7109375" style="27" customWidth="1"/>
    <col min="15104" max="15104" width="9.140625" style="27" customWidth="1"/>
    <col min="15105" max="15105" width="7.85546875" style="27" customWidth="1"/>
    <col min="15106" max="15106" width="8.140625" style="27" customWidth="1"/>
    <col min="15107" max="15356" width="9.140625" style="27" customWidth="1"/>
    <col min="15357" max="15357" width="15.5703125" style="27" customWidth="1"/>
    <col min="15358" max="15358" width="28.7109375" style="27" customWidth="1"/>
    <col min="15359" max="15359" width="25.7109375" style="27" customWidth="1"/>
    <col min="15360" max="15360" width="9.140625" style="27" customWidth="1"/>
    <col min="15361" max="15361" width="7.85546875" style="27" customWidth="1"/>
    <col min="15362" max="15362" width="8.140625" style="27" customWidth="1"/>
    <col min="15363" max="15612" width="9.140625" style="27" customWidth="1"/>
    <col min="15613" max="15613" width="15.5703125" style="27" customWidth="1"/>
    <col min="15614" max="15614" width="28.7109375" style="27" customWidth="1"/>
    <col min="15615" max="15615" width="25.7109375" style="27" customWidth="1"/>
    <col min="15616" max="15616" width="9.140625" style="27" customWidth="1"/>
    <col min="15617" max="15617" width="7.85546875" style="27" customWidth="1"/>
    <col min="15618" max="15618" width="8.140625" style="27" customWidth="1"/>
    <col min="15619" max="15868" width="9.140625" style="27" customWidth="1"/>
    <col min="15869" max="15869" width="15.5703125" style="27" customWidth="1"/>
    <col min="15870" max="15870" width="28.7109375" style="27" customWidth="1"/>
    <col min="15871" max="15871" width="25.7109375" style="27" customWidth="1"/>
    <col min="15872" max="15872" width="9.140625" style="27" customWidth="1"/>
    <col min="15873" max="15873" width="7.85546875" style="27" customWidth="1"/>
    <col min="15874" max="15874" width="8.140625" style="27" customWidth="1"/>
    <col min="15875" max="16124" width="9.140625" style="27" customWidth="1"/>
    <col min="16125" max="16125" width="15.5703125" style="27" customWidth="1"/>
    <col min="16126" max="16126" width="28.7109375" style="27" customWidth="1"/>
    <col min="16127" max="16127" width="25.7109375" style="27" customWidth="1"/>
    <col min="16128" max="16128" width="9.140625" style="27" customWidth="1"/>
    <col min="16129" max="16129" width="7.85546875" style="27" customWidth="1"/>
    <col min="16130" max="16130" width="8.140625" style="27" customWidth="1"/>
    <col min="16131" max="16380" width="9.140625" style="27" customWidth="1"/>
    <col min="16381" max="16384" width="9.140625" style="27"/>
  </cols>
  <sheetData>
    <row r="1" spans="1:7" x14ac:dyDescent="0.25">
      <c r="A1" s="26" t="s">
        <v>0</v>
      </c>
      <c r="B1" s="26"/>
      <c r="C1" s="26"/>
      <c r="D1" s="26"/>
      <c r="E1" s="26"/>
    </row>
    <row r="2" spans="1:7" ht="32.25" customHeight="1" x14ac:dyDescent="0.25">
      <c r="A2" s="28" t="s">
        <v>1</v>
      </c>
      <c r="B2" s="29"/>
      <c r="C2" s="29"/>
      <c r="D2" s="29"/>
      <c r="E2" s="30"/>
    </row>
    <row r="3" spans="1:7" s="34" customFormat="1" ht="24.6" customHeight="1" x14ac:dyDescent="0.25">
      <c r="A3" s="31" t="s">
        <v>2</v>
      </c>
      <c r="B3" s="31" t="s">
        <v>3</v>
      </c>
      <c r="C3" s="31" t="s">
        <v>4</v>
      </c>
      <c r="D3" s="32" t="s">
        <v>5</v>
      </c>
      <c r="E3" s="33" t="s">
        <v>6</v>
      </c>
      <c r="F3" s="34" t="s">
        <v>7</v>
      </c>
      <c r="G3" s="34" t="s">
        <v>8</v>
      </c>
    </row>
    <row r="4" spans="1:7" ht="27.75" customHeight="1" x14ac:dyDescent="0.25">
      <c r="A4" s="35" t="s">
        <v>85</v>
      </c>
      <c r="B4" s="36"/>
      <c r="C4" s="37"/>
      <c r="D4" s="38"/>
      <c r="E4" s="39"/>
    </row>
    <row r="5" spans="1:7" ht="15" customHeight="1" x14ac:dyDescent="0.25">
      <c r="A5" s="40" t="s">
        <v>86</v>
      </c>
      <c r="B5" s="41"/>
      <c r="C5" s="37"/>
      <c r="D5" s="38"/>
      <c r="E5" s="39"/>
    </row>
    <row r="6" spans="1:7" ht="15" customHeight="1" x14ac:dyDescent="0.25">
      <c r="A6" s="42"/>
      <c r="B6" s="43" t="s">
        <v>11</v>
      </c>
      <c r="C6" s="43"/>
      <c r="D6" s="38"/>
      <c r="E6" s="44"/>
      <c r="G6" s="45">
        <f>SUM(G7)</f>
        <v>11.79</v>
      </c>
    </row>
    <row r="7" spans="1:7" ht="15" customHeight="1" x14ac:dyDescent="0.25">
      <c r="A7" s="42"/>
      <c r="B7" s="43"/>
      <c r="C7" s="37" t="s">
        <v>12</v>
      </c>
      <c r="D7" s="38" t="s">
        <v>13</v>
      </c>
      <c r="E7" s="46">
        <f>100+20</f>
        <v>120</v>
      </c>
      <c r="F7" s="27">
        <f>'[1]Перечень продуктов'!$B$88</f>
        <v>98.29</v>
      </c>
      <c r="G7" s="27">
        <f>ROUND(F7/1000*E7,2)</f>
        <v>11.79</v>
      </c>
    </row>
    <row r="8" spans="1:7" ht="35.1" customHeight="1" x14ac:dyDescent="0.25">
      <c r="A8" s="43"/>
      <c r="B8" s="42" t="s">
        <v>87</v>
      </c>
      <c r="C8" s="47"/>
      <c r="D8" s="38"/>
      <c r="E8" s="39"/>
      <c r="G8" s="45">
        <f>SUM(G9)</f>
        <v>10.89</v>
      </c>
    </row>
    <row r="9" spans="1:7" ht="22.35" customHeight="1" x14ac:dyDescent="0.25">
      <c r="A9" s="43"/>
      <c r="B9" s="43"/>
      <c r="C9" s="37" t="s">
        <v>80</v>
      </c>
      <c r="D9" s="38" t="s">
        <v>13</v>
      </c>
      <c r="E9" s="39">
        <v>81.599999999999994</v>
      </c>
      <c r="F9" s="27">
        <f>'[1]Перечень продуктов'!$B$62</f>
        <v>133.4</v>
      </c>
      <c r="G9" s="27">
        <f>ROUND(F9/1000*E9,2)</f>
        <v>10.89</v>
      </c>
    </row>
    <row r="10" spans="1:7" ht="15" customHeight="1" x14ac:dyDescent="0.25">
      <c r="A10" s="43"/>
      <c r="B10" s="42" t="s">
        <v>88</v>
      </c>
      <c r="C10" s="47"/>
      <c r="D10" s="38"/>
      <c r="E10" s="39"/>
      <c r="G10" s="45">
        <f>ROUND(SUM(G11:G19),2)</f>
        <v>24.59</v>
      </c>
    </row>
    <row r="11" spans="1:7" ht="12.6" customHeight="1" x14ac:dyDescent="0.25">
      <c r="A11" s="43"/>
      <c r="B11" s="43"/>
      <c r="C11" s="48" t="s">
        <v>55</v>
      </c>
      <c r="D11" s="38" t="s">
        <v>13</v>
      </c>
      <c r="E11" s="49">
        <v>49.5</v>
      </c>
      <c r="F11" s="27">
        <f>'[1]Перечень продуктов'!$B$8</f>
        <v>378.3</v>
      </c>
      <c r="G11" s="27">
        <f t="shared" ref="G11:G19" si="0">ROUND(F11/1000*E11,2)</f>
        <v>18.73</v>
      </c>
    </row>
    <row r="12" spans="1:7" ht="12.6" customHeight="1" x14ac:dyDescent="0.25">
      <c r="A12" s="43"/>
      <c r="B12" s="43"/>
      <c r="C12" s="48" t="s">
        <v>44</v>
      </c>
      <c r="D12" s="38" t="s">
        <v>13</v>
      </c>
      <c r="E12" s="49">
        <v>18.62</v>
      </c>
      <c r="F12" s="27">
        <f>'[1]Перечень продуктов'!$B$45</f>
        <v>36.229999999999997</v>
      </c>
      <c r="G12" s="27">
        <f t="shared" si="0"/>
        <v>0.67</v>
      </c>
    </row>
    <row r="13" spans="1:7" ht="12.6" customHeight="1" x14ac:dyDescent="0.25">
      <c r="A13" s="43"/>
      <c r="B13" s="43"/>
      <c r="C13" s="48" t="s">
        <v>42</v>
      </c>
      <c r="D13" s="38" t="s">
        <v>13</v>
      </c>
      <c r="E13" s="49">
        <v>16</v>
      </c>
      <c r="F13" s="27">
        <f>'[1]Перечень продуктов'!$B$31</f>
        <v>199.26</v>
      </c>
      <c r="G13" s="27">
        <f t="shared" si="0"/>
        <v>3.19</v>
      </c>
    </row>
    <row r="14" spans="1:7" ht="12.6" customHeight="1" x14ac:dyDescent="0.25">
      <c r="A14" s="43"/>
      <c r="B14" s="43"/>
      <c r="C14" s="48" t="s">
        <v>25</v>
      </c>
      <c r="D14" s="38" t="s">
        <v>13</v>
      </c>
      <c r="E14" s="49">
        <v>7</v>
      </c>
      <c r="F14" s="27">
        <f>'[1]Перечень продуктов'!$B$3</f>
        <v>74.59</v>
      </c>
      <c r="G14" s="27">
        <f t="shared" si="0"/>
        <v>0.52</v>
      </c>
    </row>
    <row r="15" spans="1:7" ht="12.6" customHeight="1" x14ac:dyDescent="0.25">
      <c r="A15" s="43"/>
      <c r="B15" s="43"/>
      <c r="C15" s="48" t="s">
        <v>26</v>
      </c>
      <c r="D15" s="38" t="s">
        <v>13</v>
      </c>
      <c r="E15" s="49">
        <v>8</v>
      </c>
      <c r="F15" s="27">
        <f>'[1]Перечень продуктов'!$B$5</f>
        <v>7.39</v>
      </c>
      <c r="G15" s="27">
        <f>ROUND(F15/1000*E15,20)</f>
        <v>5.9119999999999999E-2</v>
      </c>
    </row>
    <row r="16" spans="1:7" ht="22.35" customHeight="1" x14ac:dyDescent="0.25">
      <c r="A16" s="43"/>
      <c r="B16" s="43"/>
      <c r="C16" s="48" t="s">
        <v>31</v>
      </c>
      <c r="D16" s="38" t="s">
        <v>13</v>
      </c>
      <c r="E16" s="49">
        <v>2</v>
      </c>
      <c r="F16" s="27">
        <f>'[1]Перечень продуктов'!$B$48</f>
        <v>485.14</v>
      </c>
      <c r="G16" s="27">
        <f t="shared" si="0"/>
        <v>0.97</v>
      </c>
    </row>
    <row r="17" spans="1:7" ht="12.6" customHeight="1" x14ac:dyDescent="0.25">
      <c r="A17" s="43"/>
      <c r="B17" s="43"/>
      <c r="C17" s="48" t="s">
        <v>27</v>
      </c>
      <c r="D17" s="38" t="s">
        <v>13</v>
      </c>
      <c r="E17" s="49">
        <v>4</v>
      </c>
      <c r="F17" s="27">
        <f>'[1]Перечень продуктов'!$B$73</f>
        <v>70.67</v>
      </c>
      <c r="G17" s="27">
        <f t="shared" si="0"/>
        <v>0.28000000000000003</v>
      </c>
    </row>
    <row r="18" spans="1:7" ht="12.6" customHeight="1" x14ac:dyDescent="0.25">
      <c r="A18" s="43"/>
      <c r="B18" s="43"/>
      <c r="C18" s="48" t="s">
        <v>18</v>
      </c>
      <c r="D18" s="38" t="s">
        <v>13</v>
      </c>
      <c r="E18" s="49">
        <v>1</v>
      </c>
      <c r="F18" s="27">
        <f>'[1]Перечень продуктов'!$B$70</f>
        <v>11.1</v>
      </c>
      <c r="G18" s="27">
        <f>ROUND(F18/1000*E18,20)</f>
        <v>1.11E-2</v>
      </c>
    </row>
    <row r="19" spans="1:7" ht="12.6" customHeight="1" x14ac:dyDescent="0.25">
      <c r="A19" s="43"/>
      <c r="B19" s="43"/>
      <c r="C19" s="37" t="s">
        <v>19</v>
      </c>
      <c r="D19" s="38" t="s">
        <v>13</v>
      </c>
      <c r="E19" s="39">
        <v>2</v>
      </c>
      <c r="F19" s="27">
        <f>'[1]Перечень продуктов'!$B$47</f>
        <v>80.56</v>
      </c>
      <c r="G19" s="27">
        <f t="shared" si="0"/>
        <v>0.16</v>
      </c>
    </row>
    <row r="20" spans="1:7" ht="12.6" customHeight="1" x14ac:dyDescent="0.25">
      <c r="A20" s="43"/>
      <c r="B20" s="43" t="s">
        <v>89</v>
      </c>
      <c r="C20" s="37"/>
      <c r="D20" s="38"/>
      <c r="E20" s="39"/>
      <c r="G20" s="45">
        <f>ROUND(SUM(G21:G24),2)</f>
        <v>7.07</v>
      </c>
    </row>
    <row r="21" spans="1:7" ht="12.6" customHeight="1" x14ac:dyDescent="0.25">
      <c r="A21" s="43"/>
      <c r="B21" s="43"/>
      <c r="C21" s="37" t="s">
        <v>58</v>
      </c>
      <c r="D21" s="38" t="s">
        <v>13</v>
      </c>
      <c r="E21" s="39">
        <v>50.93</v>
      </c>
      <c r="F21" s="27">
        <f>'[1]Перечень продуктов'!$B$46</f>
        <v>40.729999999999997</v>
      </c>
      <c r="G21" s="27">
        <f t="shared" ref="G21:G24" si="1">ROUND(F21/1000*E21,2)</f>
        <v>2.0699999999999998</v>
      </c>
    </row>
    <row r="22" spans="1:7" ht="12.6" customHeight="1" x14ac:dyDescent="0.25">
      <c r="A22" s="43"/>
      <c r="B22" s="43"/>
      <c r="C22" s="37" t="s">
        <v>18</v>
      </c>
      <c r="D22" s="38" t="s">
        <v>13</v>
      </c>
      <c r="E22" s="39">
        <v>1.5</v>
      </c>
      <c r="F22" s="27">
        <f>'[1]Перечень продуктов'!$B$70</f>
        <v>11.1</v>
      </c>
      <c r="G22" s="27">
        <f>ROUND(F22/1000*E22,20)</f>
        <v>1.6650000000000002E-2</v>
      </c>
    </row>
    <row r="23" spans="1:7" ht="12.6" customHeight="1" x14ac:dyDescent="0.25">
      <c r="A23" s="43"/>
      <c r="B23" s="43"/>
      <c r="C23" s="37" t="s">
        <v>31</v>
      </c>
      <c r="D23" s="38" t="s">
        <v>13</v>
      </c>
      <c r="E23" s="39">
        <v>5.25</v>
      </c>
      <c r="F23" s="27">
        <f>'[1]Перечень продуктов'!$B$48</f>
        <v>485.14</v>
      </c>
      <c r="G23" s="27">
        <f t="shared" si="1"/>
        <v>2.5499999999999998</v>
      </c>
    </row>
    <row r="24" spans="1:7" ht="22.35" customHeight="1" x14ac:dyDescent="0.25">
      <c r="A24" s="43"/>
      <c r="B24" s="43"/>
      <c r="C24" s="37" t="s">
        <v>31</v>
      </c>
      <c r="D24" s="38" t="s">
        <v>13</v>
      </c>
      <c r="E24" s="39">
        <v>5</v>
      </c>
      <c r="F24" s="27">
        <f>'[1]Перечень продуктов'!$B$48</f>
        <v>485.14</v>
      </c>
      <c r="G24" s="27">
        <f t="shared" si="1"/>
        <v>2.4300000000000002</v>
      </c>
    </row>
    <row r="25" spans="1:7" ht="15" customHeight="1" x14ac:dyDescent="0.25">
      <c r="A25" s="43"/>
      <c r="B25" s="42" t="s">
        <v>73</v>
      </c>
      <c r="C25" s="47"/>
      <c r="D25" s="38"/>
      <c r="E25" s="39"/>
      <c r="G25" s="45">
        <f>SUM(G26:G28)</f>
        <v>7.6899999999999995</v>
      </c>
    </row>
    <row r="26" spans="1:7" ht="12.6" customHeight="1" x14ac:dyDescent="0.25">
      <c r="A26" s="43"/>
      <c r="B26" s="43"/>
      <c r="C26" s="37" t="s">
        <v>74</v>
      </c>
      <c r="D26" s="38" t="s">
        <v>13</v>
      </c>
      <c r="E26" s="39">
        <v>5</v>
      </c>
      <c r="F26" s="27">
        <f>'[1]Перечень продуктов'!$B$27</f>
        <v>375.42</v>
      </c>
      <c r="G26" s="27">
        <f t="shared" ref="G26:G28" si="2">ROUND(F26/1000*E26,2)</f>
        <v>1.88</v>
      </c>
    </row>
    <row r="27" spans="1:7" ht="12.6" customHeight="1" x14ac:dyDescent="0.25">
      <c r="A27" s="43"/>
      <c r="B27" s="43"/>
      <c r="C27" s="37" t="s">
        <v>17</v>
      </c>
      <c r="D27" s="38" t="s">
        <v>13</v>
      </c>
      <c r="E27" s="39">
        <v>20</v>
      </c>
      <c r="F27" s="27">
        <f>'[1]Перечень продуктов'!$B$65</f>
        <v>32.01</v>
      </c>
      <c r="G27" s="27">
        <f t="shared" si="2"/>
        <v>0.64</v>
      </c>
    </row>
    <row r="28" spans="1:7" ht="12.6" customHeight="1" x14ac:dyDescent="0.25">
      <c r="A28" s="43"/>
      <c r="B28" s="43"/>
      <c r="C28" s="37" t="s">
        <v>51</v>
      </c>
      <c r="D28" s="38" t="s">
        <v>13</v>
      </c>
      <c r="E28" s="39">
        <v>100</v>
      </c>
      <c r="F28" s="27">
        <f>'[1]Перечень продуктов'!$B$51</f>
        <v>51.71</v>
      </c>
      <c r="G28" s="27">
        <f t="shared" si="2"/>
        <v>5.17</v>
      </c>
    </row>
    <row r="29" spans="1:7" ht="15" customHeight="1" x14ac:dyDescent="0.25">
      <c r="A29" s="43"/>
      <c r="B29" s="42" t="s">
        <v>37</v>
      </c>
      <c r="C29" s="47"/>
      <c r="D29" s="38"/>
      <c r="E29" s="39"/>
      <c r="G29" s="45">
        <f>SUM(G30)</f>
        <v>1.08</v>
      </c>
    </row>
    <row r="30" spans="1:7" ht="12.6" customHeight="1" x14ac:dyDescent="0.25">
      <c r="A30" s="43"/>
      <c r="B30" s="43"/>
      <c r="C30" s="37" t="s">
        <v>38</v>
      </c>
      <c r="D30" s="38" t="s">
        <v>13</v>
      </c>
      <c r="E30" s="39">
        <v>20</v>
      </c>
      <c r="F30" s="27">
        <f>'[1]Перечень продуктов'!$B$83</f>
        <v>54.16</v>
      </c>
      <c r="G30" s="27">
        <f>ROUND(F30/1000*E30,2)</f>
        <v>1.08</v>
      </c>
    </row>
    <row r="31" spans="1:7" ht="15" customHeight="1" x14ac:dyDescent="0.25">
      <c r="A31" s="43"/>
      <c r="B31" s="42" t="s">
        <v>35</v>
      </c>
      <c r="C31" s="47"/>
      <c r="D31" s="38"/>
      <c r="E31" s="39"/>
      <c r="G31" s="45">
        <f>SUM(G32)</f>
        <v>1.64</v>
      </c>
    </row>
    <row r="32" spans="1:7" ht="12.6" customHeight="1" x14ac:dyDescent="0.25">
      <c r="A32" s="43"/>
      <c r="B32" s="43"/>
      <c r="C32" s="37" t="s">
        <v>36</v>
      </c>
      <c r="D32" s="38" t="s">
        <v>13</v>
      </c>
      <c r="E32" s="39">
        <v>30</v>
      </c>
      <c r="F32" s="27">
        <f>'[1]Перечень продуктов'!$B$81</f>
        <v>54.8</v>
      </c>
      <c r="G32" s="27">
        <f>ROUND(F32/1000*E32,2)</f>
        <v>1.64</v>
      </c>
    </row>
    <row r="33" spans="1:7" ht="15.75" customHeight="1" x14ac:dyDescent="0.25">
      <c r="A33" s="50" t="s">
        <v>90</v>
      </c>
      <c r="B33" s="51"/>
      <c r="C33" s="37"/>
      <c r="D33" s="38"/>
      <c r="E33" s="39"/>
      <c r="G33" s="52"/>
    </row>
    <row r="34" spans="1:7" x14ac:dyDescent="0.25">
      <c r="A34" s="42"/>
      <c r="B34" s="43" t="s">
        <v>11</v>
      </c>
      <c r="C34" s="43"/>
      <c r="D34" s="38"/>
      <c r="E34" s="44"/>
      <c r="G34" s="45">
        <f>SUM(G35)</f>
        <v>11.79</v>
      </c>
    </row>
    <row r="35" spans="1:7" x14ac:dyDescent="0.25">
      <c r="A35" s="42"/>
      <c r="B35" s="43"/>
      <c r="C35" s="37" t="s">
        <v>12</v>
      </c>
      <c r="D35" s="38" t="s">
        <v>13</v>
      </c>
      <c r="E35" s="46">
        <v>120</v>
      </c>
      <c r="F35" s="27">
        <f>'[1]Перечень продуктов'!$B$88</f>
        <v>98.29</v>
      </c>
      <c r="G35" s="27">
        <f>ROUND(F35/1000*E35,2)</f>
        <v>11.79</v>
      </c>
    </row>
    <row r="36" spans="1:7" ht="22.35" customHeight="1" x14ac:dyDescent="0.25">
      <c r="A36" s="43"/>
      <c r="B36" s="42" t="s">
        <v>91</v>
      </c>
      <c r="C36" s="47"/>
      <c r="D36" s="38"/>
      <c r="E36" s="39"/>
      <c r="G36" s="45">
        <f>SUM(G37:G38)</f>
        <v>7.62</v>
      </c>
    </row>
    <row r="37" spans="1:7" ht="12.6" customHeight="1" x14ac:dyDescent="0.25">
      <c r="A37" s="43"/>
      <c r="B37" s="43"/>
      <c r="C37" s="37" t="s">
        <v>48</v>
      </c>
      <c r="D37" s="38" t="s">
        <v>13</v>
      </c>
      <c r="E37" s="39">
        <v>77.52</v>
      </c>
      <c r="F37" s="27">
        <f>'[1]Перечень продуктов'!$B$55</f>
        <v>93.27</v>
      </c>
      <c r="G37" s="27">
        <f t="shared" ref="G37:G38" si="3">ROUND(F37/1000*E37,2)</f>
        <v>7.23</v>
      </c>
    </row>
    <row r="38" spans="1:7" ht="12.6" customHeight="1" x14ac:dyDescent="0.25">
      <c r="A38" s="43"/>
      <c r="B38" s="43"/>
      <c r="C38" s="37" t="s">
        <v>19</v>
      </c>
      <c r="D38" s="38" t="s">
        <v>13</v>
      </c>
      <c r="E38" s="39">
        <v>4.8</v>
      </c>
      <c r="F38" s="27">
        <f>'[1]Перечень продуктов'!$B$47</f>
        <v>80.56</v>
      </c>
      <c r="G38" s="27">
        <f t="shared" si="3"/>
        <v>0.39</v>
      </c>
    </row>
    <row r="39" spans="1:7" ht="15" customHeight="1" x14ac:dyDescent="0.25">
      <c r="A39" s="43"/>
      <c r="B39" s="42" t="s">
        <v>92</v>
      </c>
      <c r="C39" s="47"/>
      <c r="D39" s="38"/>
      <c r="E39" s="39"/>
      <c r="G39" s="45">
        <f>ROUND(SUM(G40:G57),2)</f>
        <v>17.649999999999999</v>
      </c>
    </row>
    <row r="40" spans="1:7" ht="12.6" customHeight="1" x14ac:dyDescent="0.25">
      <c r="A40" s="43"/>
      <c r="B40" s="43"/>
      <c r="C40" s="48" t="s">
        <v>23</v>
      </c>
      <c r="D40" s="38" t="s">
        <v>13</v>
      </c>
      <c r="E40" s="53">
        <v>39.6</v>
      </c>
      <c r="F40" s="27">
        <f>'[1]Перечень продуктов'!$B$9</f>
        <v>304.5</v>
      </c>
      <c r="G40" s="27">
        <f t="shared" ref="G40:G51" si="4">ROUND(F40/1000*E40,2)</f>
        <v>12.06</v>
      </c>
    </row>
    <row r="41" spans="1:7" ht="12.6" customHeight="1" x14ac:dyDescent="0.25">
      <c r="A41" s="43"/>
      <c r="B41" s="43"/>
      <c r="C41" s="48" t="s">
        <v>55</v>
      </c>
      <c r="D41" s="38" t="s">
        <v>13</v>
      </c>
      <c r="E41" s="53">
        <v>9.9</v>
      </c>
      <c r="F41" s="27">
        <f>'[1]Перечень продуктов'!$B$8</f>
        <v>378.3</v>
      </c>
      <c r="G41" s="27">
        <f t="shared" si="4"/>
        <v>3.75</v>
      </c>
    </row>
    <row r="42" spans="1:7" ht="12.6" customHeight="1" x14ac:dyDescent="0.25">
      <c r="A42" s="43"/>
      <c r="B42" s="43"/>
      <c r="C42" s="48" t="s">
        <v>93</v>
      </c>
      <c r="D42" s="38" t="s">
        <v>13</v>
      </c>
      <c r="E42" s="53">
        <v>7</v>
      </c>
      <c r="F42" s="27">
        <f>'[1]Перечень продуктов'!$B$35</f>
        <v>63.38</v>
      </c>
      <c r="G42" s="27">
        <f t="shared" si="4"/>
        <v>0.44</v>
      </c>
    </row>
    <row r="43" spans="1:7" ht="12.6" customHeight="1" x14ac:dyDescent="0.25">
      <c r="A43" s="43"/>
      <c r="B43" s="43"/>
      <c r="C43" s="48" t="s">
        <v>26</v>
      </c>
      <c r="D43" s="38" t="s">
        <v>13</v>
      </c>
      <c r="E43" s="53">
        <v>12</v>
      </c>
      <c r="F43" s="27">
        <f>'[1]Перечень продуктов'!$B$5</f>
        <v>7.39</v>
      </c>
      <c r="G43" s="27">
        <f t="shared" ref="G43:G44" si="5">ROUND(F43/1000*E43,20)</f>
        <v>8.8679999999999995E-2</v>
      </c>
    </row>
    <row r="44" spans="1:7" ht="12.6" customHeight="1" x14ac:dyDescent="0.25">
      <c r="A44" s="43"/>
      <c r="B44" s="43"/>
      <c r="C44" s="48" t="s">
        <v>18</v>
      </c>
      <c r="D44" s="38" t="s">
        <v>13</v>
      </c>
      <c r="E44" s="53">
        <v>1</v>
      </c>
      <c r="F44" s="27">
        <f>'[1]Перечень продуктов'!$B$70</f>
        <v>11.1</v>
      </c>
      <c r="G44" s="27">
        <f t="shared" si="5"/>
        <v>1.11E-2</v>
      </c>
    </row>
    <row r="45" spans="1:7" ht="12.6" customHeight="1" x14ac:dyDescent="0.25">
      <c r="A45" s="43"/>
      <c r="B45" s="43"/>
      <c r="C45" s="48" t="s">
        <v>94</v>
      </c>
      <c r="D45" s="38" t="s">
        <v>13</v>
      </c>
      <c r="E45" s="53">
        <v>6.65</v>
      </c>
      <c r="F45" s="27">
        <f>'[1]Перечень продуктов'!$B$45</f>
        <v>36.229999999999997</v>
      </c>
      <c r="G45" s="27">
        <f t="shared" si="4"/>
        <v>0.24</v>
      </c>
    </row>
    <row r="46" spans="1:7" ht="22.35" customHeight="1" x14ac:dyDescent="0.25">
      <c r="A46" s="43"/>
      <c r="B46" s="43"/>
      <c r="C46" s="48" t="s">
        <v>36</v>
      </c>
      <c r="D46" s="38" t="s">
        <v>13</v>
      </c>
      <c r="E46" s="53">
        <v>1</v>
      </c>
      <c r="F46" s="27">
        <f>'[1]Перечень продуктов'!$B$81</f>
        <v>54.8</v>
      </c>
      <c r="G46" s="27">
        <f>ROUND(F46/1000*E46,20)</f>
        <v>5.4800000000000001E-2</v>
      </c>
    </row>
    <row r="47" spans="1:7" ht="12.6" customHeight="1" x14ac:dyDescent="0.25">
      <c r="A47" s="43"/>
      <c r="B47" s="43"/>
      <c r="C47" s="37" t="s">
        <v>19</v>
      </c>
      <c r="D47" s="38" t="s">
        <v>13</v>
      </c>
      <c r="E47" s="39">
        <v>2</v>
      </c>
      <c r="F47" s="27">
        <f>'[1]Перечень продуктов'!$B$47</f>
        <v>80.56</v>
      </c>
      <c r="G47" s="27">
        <f t="shared" si="4"/>
        <v>0.16</v>
      </c>
    </row>
    <row r="48" spans="1:7" ht="12.6" customHeight="1" x14ac:dyDescent="0.25">
      <c r="A48" s="43"/>
      <c r="B48" s="43"/>
      <c r="C48" s="48" t="s">
        <v>45</v>
      </c>
      <c r="D48" s="38" t="s">
        <v>13</v>
      </c>
      <c r="E48" s="49">
        <v>4</v>
      </c>
      <c r="F48" s="27">
        <f>'[1]Перечень продуктов'!$B$76</f>
        <v>111.22</v>
      </c>
      <c r="G48" s="27">
        <f t="shared" si="4"/>
        <v>0.44</v>
      </c>
    </row>
    <row r="49" spans="1:8" ht="12.6" customHeight="1" x14ac:dyDescent="0.25">
      <c r="A49" s="43"/>
      <c r="B49" s="43"/>
      <c r="C49" s="48" t="s">
        <v>95</v>
      </c>
      <c r="D49" s="38" t="s">
        <v>13</v>
      </c>
      <c r="E49" s="49">
        <v>3.24</v>
      </c>
      <c r="F49" s="27">
        <f>'[1]Перечень продуктов'!$B$52</f>
        <v>33.97</v>
      </c>
      <c r="G49" s="27">
        <f t="shared" si="4"/>
        <v>0.11</v>
      </c>
    </row>
    <row r="50" spans="1:8" ht="12.6" customHeight="1" x14ac:dyDescent="0.25">
      <c r="A50" s="43"/>
      <c r="B50" s="43"/>
      <c r="C50" s="48" t="s">
        <v>94</v>
      </c>
      <c r="D50" s="38" t="s">
        <v>13</v>
      </c>
      <c r="E50" s="49">
        <v>1.0649999999999999</v>
      </c>
      <c r="F50" s="27">
        <f>'[1]Перечень продуктов'!$B$45</f>
        <v>36.229999999999997</v>
      </c>
      <c r="G50" s="27">
        <f>ROUND(F50/1000*E50,20)</f>
        <v>3.858495E-2</v>
      </c>
    </row>
    <row r="51" spans="1:8" ht="12.6" customHeight="1" x14ac:dyDescent="0.25">
      <c r="A51" s="43"/>
      <c r="B51" s="43"/>
      <c r="C51" s="48" t="s">
        <v>84</v>
      </c>
      <c r="D51" s="38" t="s">
        <v>13</v>
      </c>
      <c r="E51" s="49">
        <v>2.04</v>
      </c>
      <c r="F51" s="27">
        <f>'[1]Перечень продуктов'!$B$47</f>
        <v>80.56</v>
      </c>
      <c r="G51" s="27">
        <f t="shared" si="4"/>
        <v>0.16</v>
      </c>
    </row>
    <row r="52" spans="1:8" ht="12.6" customHeight="1" x14ac:dyDescent="0.25">
      <c r="A52" s="43"/>
      <c r="B52" s="43"/>
      <c r="C52" s="48" t="s">
        <v>56</v>
      </c>
      <c r="D52" s="38" t="s">
        <v>13</v>
      </c>
      <c r="E52" s="49">
        <v>2</v>
      </c>
      <c r="F52" s="27">
        <f>'[1]Перечень продуктов'!$B$53</f>
        <v>28.65</v>
      </c>
      <c r="G52" s="27">
        <f t="shared" ref="G52:G57" si="6">ROUND(F52/1000*E52,20)</f>
        <v>5.7299999999999997E-2</v>
      </c>
    </row>
    <row r="53" spans="1:8" ht="12.6" customHeight="1" x14ac:dyDescent="0.25">
      <c r="A53" s="43"/>
      <c r="B53" s="43"/>
      <c r="C53" s="48" t="s">
        <v>18</v>
      </c>
      <c r="D53" s="38" t="s">
        <v>13</v>
      </c>
      <c r="E53" s="49">
        <v>0.4</v>
      </c>
      <c r="F53" s="27">
        <f>'[1]Перечень продуктов'!$B$70</f>
        <v>11.1</v>
      </c>
      <c r="G53" s="27">
        <f t="shared" si="6"/>
        <v>4.4400000000000004E-3</v>
      </c>
    </row>
    <row r="54" spans="1:8" ht="22.35" customHeight="1" x14ac:dyDescent="0.25">
      <c r="A54" s="43"/>
      <c r="B54" s="43"/>
      <c r="C54" s="48" t="s">
        <v>17</v>
      </c>
      <c r="D54" s="38" t="s">
        <v>13</v>
      </c>
      <c r="E54" s="49">
        <v>0.48</v>
      </c>
      <c r="F54" s="27">
        <f>'[1]Перечень продуктов'!$B$65</f>
        <v>32.01</v>
      </c>
      <c r="G54" s="27">
        <f t="shared" si="6"/>
        <v>1.53648E-2</v>
      </c>
    </row>
    <row r="55" spans="1:8" ht="12.6" customHeight="1" x14ac:dyDescent="0.25">
      <c r="A55" s="43"/>
      <c r="B55" s="43"/>
      <c r="C55" s="54" t="s">
        <v>96</v>
      </c>
      <c r="D55" s="38" t="s">
        <v>13</v>
      </c>
      <c r="E55" s="49">
        <v>0.04</v>
      </c>
      <c r="F55" s="27">
        <f>'[1]Перечень продуктов'!$B$87</f>
        <v>245.98</v>
      </c>
      <c r="G55" s="27">
        <f t="shared" si="6"/>
        <v>9.8391999999999993E-3</v>
      </c>
      <c r="H55" s="55" t="s">
        <v>97</v>
      </c>
    </row>
    <row r="56" spans="1:8" ht="12.6" customHeight="1" x14ac:dyDescent="0.25">
      <c r="A56" s="43"/>
      <c r="B56" s="43"/>
      <c r="C56" s="54" t="s">
        <v>46</v>
      </c>
      <c r="D56" s="38" t="s">
        <v>13</v>
      </c>
      <c r="E56" s="49">
        <v>4.0000000000000001E-3</v>
      </c>
      <c r="F56" s="27">
        <f>'[1]Перечень продуктов'!$B$43</f>
        <v>984.8</v>
      </c>
      <c r="G56" s="27">
        <f t="shared" si="6"/>
        <v>3.9392000000000003E-3</v>
      </c>
    </row>
    <row r="57" spans="1:8" ht="12.6" customHeight="1" x14ac:dyDescent="0.25">
      <c r="A57" s="43"/>
      <c r="B57" s="43"/>
      <c r="C57" s="54" t="s">
        <v>98</v>
      </c>
      <c r="D57" s="38" t="s">
        <v>13</v>
      </c>
      <c r="E57" s="49">
        <v>4.0000000000000001E-3</v>
      </c>
      <c r="F57" s="27">
        <f>'[1]Перечень продуктов'!$B$79</f>
        <v>400.79</v>
      </c>
      <c r="G57" s="27">
        <f t="shared" si="6"/>
        <v>1.60316E-3</v>
      </c>
      <c r="H57" s="55" t="s">
        <v>99</v>
      </c>
    </row>
    <row r="58" spans="1:8" ht="15" customHeight="1" x14ac:dyDescent="0.25">
      <c r="A58" s="43"/>
      <c r="B58" s="42" t="s">
        <v>100</v>
      </c>
      <c r="C58" s="47"/>
      <c r="D58" s="38"/>
      <c r="E58" s="39"/>
      <c r="G58" s="45">
        <f>ROUND(SUM(G59:G62),2)</f>
        <v>9.25</v>
      </c>
    </row>
    <row r="59" spans="1:8" ht="12.6" customHeight="1" x14ac:dyDescent="0.25">
      <c r="A59" s="43"/>
      <c r="B59" s="43"/>
      <c r="C59" s="37" t="s">
        <v>18</v>
      </c>
      <c r="D59" s="38" t="s">
        <v>13</v>
      </c>
      <c r="E59" s="39">
        <v>1.5</v>
      </c>
      <c r="F59" s="27">
        <f>'[1]Перечень продуктов'!$B$70</f>
        <v>11.1</v>
      </c>
      <c r="G59" s="27">
        <f>ROUND(F59/1000*E59,20)</f>
        <v>1.6650000000000002E-2</v>
      </c>
    </row>
    <row r="60" spans="1:8" ht="12.6" customHeight="1" x14ac:dyDescent="0.25">
      <c r="A60" s="43"/>
      <c r="B60" s="43"/>
      <c r="C60" s="37" t="s">
        <v>51</v>
      </c>
      <c r="D60" s="38" t="s">
        <v>13</v>
      </c>
      <c r="E60" s="39">
        <v>23.7</v>
      </c>
      <c r="F60" s="27">
        <f>'[1]Перечень продуктов'!$B$51</f>
        <v>51.71</v>
      </c>
      <c r="G60" s="27">
        <f t="shared" ref="G60:G62" si="7">ROUND(F60/1000*E60,2)</f>
        <v>1.23</v>
      </c>
    </row>
    <row r="61" spans="1:8" x14ac:dyDescent="0.25">
      <c r="A61" s="43"/>
      <c r="B61" s="43"/>
      <c r="C61" s="37" t="s">
        <v>31</v>
      </c>
      <c r="D61" s="38" t="s">
        <v>13</v>
      </c>
      <c r="E61" s="39">
        <v>5.25</v>
      </c>
      <c r="F61" s="27">
        <f>'[1]Перечень продуктов'!$B$48</f>
        <v>485.14</v>
      </c>
      <c r="G61" s="27">
        <f t="shared" si="7"/>
        <v>2.5499999999999998</v>
      </c>
    </row>
    <row r="62" spans="1:8" x14ac:dyDescent="0.25">
      <c r="A62" s="43"/>
      <c r="B62" s="43"/>
      <c r="C62" s="37" t="s">
        <v>43</v>
      </c>
      <c r="D62" s="38" t="s">
        <v>13</v>
      </c>
      <c r="E62" s="39">
        <v>189.81</v>
      </c>
      <c r="F62" s="27">
        <f>'[1]Перечень продуктов'!$B$22</f>
        <v>28.73</v>
      </c>
      <c r="G62" s="27">
        <f t="shared" si="7"/>
        <v>5.45</v>
      </c>
    </row>
    <row r="63" spans="1:8" x14ac:dyDescent="0.25">
      <c r="A63" s="43"/>
      <c r="B63" s="42" t="s">
        <v>49</v>
      </c>
      <c r="C63" s="47"/>
      <c r="D63" s="38"/>
      <c r="E63" s="39"/>
      <c r="G63" s="45">
        <f>SUM(G64:G66)</f>
        <v>6.58</v>
      </c>
    </row>
    <row r="64" spans="1:8" x14ac:dyDescent="0.25">
      <c r="A64" s="43"/>
      <c r="B64" s="43"/>
      <c r="C64" s="37" t="s">
        <v>50</v>
      </c>
      <c r="D64" s="38" t="s">
        <v>13</v>
      </c>
      <c r="E64" s="39">
        <v>4</v>
      </c>
      <c r="F64" s="27">
        <f>'[1]Перечень продуктов'!$B$19</f>
        <v>192</v>
      </c>
      <c r="G64" s="27">
        <f t="shared" ref="G64:G66" si="8">ROUND(F64/1000*E64,2)</f>
        <v>0.77</v>
      </c>
    </row>
    <row r="65" spans="1:7" x14ac:dyDescent="0.25">
      <c r="A65" s="43"/>
      <c r="B65" s="43"/>
      <c r="C65" s="37" t="s">
        <v>17</v>
      </c>
      <c r="D65" s="38" t="s">
        <v>13</v>
      </c>
      <c r="E65" s="39">
        <v>20</v>
      </c>
      <c r="F65" s="27">
        <f>'[1]Перечень продуктов'!$B$65</f>
        <v>32.01</v>
      </c>
      <c r="G65" s="27">
        <f t="shared" si="8"/>
        <v>0.64</v>
      </c>
    </row>
    <row r="66" spans="1:7" x14ac:dyDescent="0.25">
      <c r="A66" s="43"/>
      <c r="B66" s="43"/>
      <c r="C66" s="37" t="s">
        <v>51</v>
      </c>
      <c r="D66" s="38" t="s">
        <v>13</v>
      </c>
      <c r="E66" s="39">
        <v>100</v>
      </c>
      <c r="F66" s="27">
        <f>'[1]Перечень продуктов'!$B$51</f>
        <v>51.71</v>
      </c>
      <c r="G66" s="27">
        <f t="shared" si="8"/>
        <v>5.17</v>
      </c>
    </row>
    <row r="67" spans="1:7" x14ac:dyDescent="0.25">
      <c r="A67" s="43"/>
      <c r="B67" s="42" t="s">
        <v>37</v>
      </c>
      <c r="C67" s="47"/>
      <c r="D67" s="38"/>
      <c r="E67" s="39"/>
      <c r="G67" s="45">
        <f>SUM(G68)</f>
        <v>1.08</v>
      </c>
    </row>
    <row r="68" spans="1:7" x14ac:dyDescent="0.25">
      <c r="A68" s="43"/>
      <c r="B68" s="43"/>
      <c r="C68" s="37" t="s">
        <v>38</v>
      </c>
      <c r="D68" s="38" t="s">
        <v>13</v>
      </c>
      <c r="E68" s="39">
        <v>20</v>
      </c>
      <c r="F68" s="27">
        <f>'[1]Перечень продуктов'!$B$83</f>
        <v>54.16</v>
      </c>
      <c r="G68" s="27">
        <f>ROUND(F68/1000*E68,2)</f>
        <v>1.08</v>
      </c>
    </row>
    <row r="69" spans="1:7" x14ac:dyDescent="0.25">
      <c r="A69" s="43"/>
      <c r="B69" s="42" t="s">
        <v>35</v>
      </c>
      <c r="C69" s="47"/>
      <c r="D69" s="38"/>
      <c r="E69" s="39"/>
      <c r="G69" s="45">
        <f>SUM(G70)</f>
        <v>1.64</v>
      </c>
    </row>
    <row r="70" spans="1:7" x14ac:dyDescent="0.25">
      <c r="A70" s="43"/>
      <c r="B70" s="43"/>
      <c r="C70" s="37" t="s">
        <v>36</v>
      </c>
      <c r="D70" s="38" t="s">
        <v>13</v>
      </c>
      <c r="E70" s="39">
        <v>30</v>
      </c>
      <c r="F70" s="27">
        <f>'[1]Перечень продуктов'!$B$81</f>
        <v>54.8</v>
      </c>
      <c r="G70" s="27">
        <f>ROUND(F70/1000*E70,2)</f>
        <v>1.64</v>
      </c>
    </row>
    <row r="71" spans="1:7" ht="26.25" customHeight="1" x14ac:dyDescent="0.25">
      <c r="A71" s="50" t="s">
        <v>101</v>
      </c>
      <c r="B71" s="51"/>
      <c r="C71" s="37"/>
      <c r="D71" s="38"/>
      <c r="E71" s="39"/>
      <c r="G71" s="52"/>
    </row>
    <row r="72" spans="1:7" ht="15" customHeight="1" x14ac:dyDescent="0.25">
      <c r="A72" s="43"/>
      <c r="B72" s="42" t="s">
        <v>11</v>
      </c>
      <c r="C72" s="47"/>
      <c r="D72" s="38"/>
      <c r="E72" s="39"/>
      <c r="G72" s="45">
        <f>SUM(G73)</f>
        <v>11.79</v>
      </c>
    </row>
    <row r="73" spans="1:7" ht="12.6" customHeight="1" x14ac:dyDescent="0.25">
      <c r="A73" s="43"/>
      <c r="B73" s="43"/>
      <c r="C73" s="37" t="s">
        <v>12</v>
      </c>
      <c r="D73" s="38" t="s">
        <v>13</v>
      </c>
      <c r="E73" s="39">
        <v>120</v>
      </c>
      <c r="F73" s="27">
        <f>'[1]Перечень продуктов'!$B$88</f>
        <v>98.29</v>
      </c>
      <c r="G73" s="27">
        <f>ROUND(F73/1000*E73,2)</f>
        <v>11.79</v>
      </c>
    </row>
    <row r="74" spans="1:7" ht="21.75" customHeight="1" x14ac:dyDescent="0.25">
      <c r="A74" s="43"/>
      <c r="B74" s="50" t="s">
        <v>14</v>
      </c>
      <c r="C74" s="51"/>
      <c r="D74" s="38"/>
      <c r="E74" s="39"/>
      <c r="G74" s="45">
        <f>ROUND(SUM(G75:G80),2)</f>
        <v>2.14</v>
      </c>
    </row>
    <row r="75" spans="1:7" ht="12.6" customHeight="1" x14ac:dyDescent="0.25">
      <c r="A75" s="43"/>
      <c r="B75" s="43"/>
      <c r="C75" s="37" t="s">
        <v>15</v>
      </c>
      <c r="D75" s="38" t="s">
        <v>13</v>
      </c>
      <c r="E75" s="39">
        <v>59.18</v>
      </c>
      <c r="F75" s="27">
        <f>'[1]Перечень продуктов'!$B$20</f>
        <v>24.64</v>
      </c>
      <c r="G75" s="27">
        <f t="shared" ref="G75:G79" si="9">ROUND(F75/1000*E75,2)</f>
        <v>1.46</v>
      </c>
    </row>
    <row r="76" spans="1:7" ht="12.6" customHeight="1" x14ac:dyDescent="0.25">
      <c r="A76" s="43"/>
      <c r="B76" s="43"/>
      <c r="C76" s="37" t="s">
        <v>16</v>
      </c>
      <c r="D76" s="38" t="s">
        <v>13</v>
      </c>
      <c r="E76" s="39">
        <v>7.98</v>
      </c>
      <c r="F76" s="27">
        <f>'[1]Перечень продуктов'!$B$52</f>
        <v>33.97</v>
      </c>
      <c r="G76" s="27">
        <f t="shared" si="9"/>
        <v>0.27</v>
      </c>
    </row>
    <row r="77" spans="1:7" ht="12.6" customHeight="1" x14ac:dyDescent="0.25">
      <c r="A77" s="43"/>
      <c r="B77" s="43"/>
      <c r="C77" s="37" t="s">
        <v>17</v>
      </c>
      <c r="D77" s="38" t="s">
        <v>13</v>
      </c>
      <c r="E77" s="39">
        <v>3</v>
      </c>
      <c r="F77" s="27">
        <f>'[1]Перечень продуктов'!$B$65</f>
        <v>32.01</v>
      </c>
      <c r="G77" s="27">
        <f t="shared" ref="G77:G78" si="10">ROUND(F77/1000*E77,20)</f>
        <v>9.6030000000000004E-2</v>
      </c>
    </row>
    <row r="78" spans="1:7" ht="12.6" customHeight="1" x14ac:dyDescent="0.25">
      <c r="A78" s="43"/>
      <c r="B78" s="43"/>
      <c r="C78" s="37" t="s">
        <v>18</v>
      </c>
      <c r="D78" s="38" t="s">
        <v>13</v>
      </c>
      <c r="E78" s="39">
        <v>0.3</v>
      </c>
      <c r="F78" s="27">
        <f>'[1]Перечень продуктов'!$B$70</f>
        <v>11.1</v>
      </c>
      <c r="G78" s="27">
        <f t="shared" si="10"/>
        <v>3.3300000000000001E-3</v>
      </c>
    </row>
    <row r="79" spans="1:7" ht="12.6" customHeight="1" x14ac:dyDescent="0.25">
      <c r="A79" s="43"/>
      <c r="B79" s="43"/>
      <c r="C79" s="37" t="s">
        <v>19</v>
      </c>
      <c r="D79" s="38" t="s">
        <v>13</v>
      </c>
      <c r="E79" s="39">
        <v>3</v>
      </c>
      <c r="F79" s="27">
        <f>'[1]Перечень продуктов'!$B$47</f>
        <v>80.56</v>
      </c>
      <c r="G79" s="27">
        <f t="shared" si="9"/>
        <v>0.24</v>
      </c>
    </row>
    <row r="80" spans="1:7" ht="12.6" customHeight="1" x14ac:dyDescent="0.25">
      <c r="A80" s="43"/>
      <c r="B80" s="43"/>
      <c r="C80" s="37" t="s">
        <v>20</v>
      </c>
      <c r="D80" s="38" t="s">
        <v>13</v>
      </c>
      <c r="E80" s="39">
        <v>0.18</v>
      </c>
      <c r="F80" s="27">
        <f>'[1]Перечень продуктов'!$B$25</f>
        <v>376.72</v>
      </c>
      <c r="G80" s="27">
        <f>ROUND(F80/1000*E80,20)</f>
        <v>6.7809599999999998E-2</v>
      </c>
    </row>
    <row r="81" spans="1:7" ht="15" customHeight="1" x14ac:dyDescent="0.25">
      <c r="A81" s="43"/>
      <c r="B81" s="42" t="s">
        <v>102</v>
      </c>
      <c r="C81" s="47"/>
      <c r="D81" s="38"/>
      <c r="E81" s="39"/>
      <c r="G81" s="45">
        <f>ROUND(SUM(G82:G90),2)</f>
        <v>20.27</v>
      </c>
    </row>
    <row r="82" spans="1:7" ht="12.6" customHeight="1" x14ac:dyDescent="0.25">
      <c r="A82" s="43"/>
      <c r="B82" s="43"/>
      <c r="C82" s="37" t="s">
        <v>42</v>
      </c>
      <c r="D82" s="38" t="s">
        <v>13</v>
      </c>
      <c r="E82" s="39">
        <v>94.67</v>
      </c>
      <c r="F82" s="27">
        <f>'[1]Перечень продуктов'!$B$31</f>
        <v>199.26</v>
      </c>
      <c r="G82" s="27">
        <f t="shared" ref="G82:G86" si="11">ROUND(F82/1000*E82,2)</f>
        <v>18.86</v>
      </c>
    </row>
    <row r="83" spans="1:7" ht="12.6" customHeight="1" x14ac:dyDescent="0.25">
      <c r="A83" s="43"/>
      <c r="B83" s="43"/>
      <c r="C83" s="37" t="s">
        <v>19</v>
      </c>
      <c r="D83" s="38" t="s">
        <v>13</v>
      </c>
      <c r="E83" s="39">
        <v>4</v>
      </c>
      <c r="F83" s="27">
        <f>'[1]Перечень продуктов'!$B$47</f>
        <v>80.56</v>
      </c>
      <c r="G83" s="27">
        <f t="shared" si="11"/>
        <v>0.32</v>
      </c>
    </row>
    <row r="84" spans="1:7" ht="12.6" customHeight="1" x14ac:dyDescent="0.25">
      <c r="A84" s="43"/>
      <c r="B84" s="43"/>
      <c r="C84" s="37" t="s">
        <v>45</v>
      </c>
      <c r="D84" s="38" t="s">
        <v>13</v>
      </c>
      <c r="E84" s="39">
        <v>5</v>
      </c>
      <c r="F84" s="27">
        <f>'[1]Перечень продуктов'!$B$76</f>
        <v>111.22</v>
      </c>
      <c r="G84" s="27">
        <f t="shared" si="11"/>
        <v>0.56000000000000005</v>
      </c>
    </row>
    <row r="85" spans="1:7" ht="12.6" customHeight="1" x14ac:dyDescent="0.25">
      <c r="A85" s="43"/>
      <c r="B85" s="43"/>
      <c r="C85" s="37" t="s">
        <v>19</v>
      </c>
      <c r="D85" s="38" t="s">
        <v>13</v>
      </c>
      <c r="E85" s="39">
        <v>2.5499999999999998</v>
      </c>
      <c r="F85" s="27">
        <f>'[1]Перечень продуктов'!$B$47</f>
        <v>80.56</v>
      </c>
      <c r="G85" s="27">
        <f t="shared" si="11"/>
        <v>0.21</v>
      </c>
    </row>
    <row r="86" spans="1:7" ht="12.6" customHeight="1" x14ac:dyDescent="0.25">
      <c r="A86" s="43"/>
      <c r="B86" s="43"/>
      <c r="C86" s="37" t="s">
        <v>16</v>
      </c>
      <c r="D86" s="38" t="s">
        <v>13</v>
      </c>
      <c r="E86" s="39">
        <v>5.32</v>
      </c>
      <c r="F86" s="27">
        <f>'[1]Перечень продуктов'!$B$52</f>
        <v>33.97</v>
      </c>
      <c r="G86" s="27">
        <f t="shared" si="11"/>
        <v>0.18</v>
      </c>
    </row>
    <row r="87" spans="1:7" ht="12.6" customHeight="1" x14ac:dyDescent="0.25">
      <c r="A87" s="43"/>
      <c r="B87" s="43"/>
      <c r="C87" s="37" t="s">
        <v>56</v>
      </c>
      <c r="D87" s="38" t="s">
        <v>13</v>
      </c>
      <c r="E87" s="39">
        <v>2.25</v>
      </c>
      <c r="F87" s="27">
        <f>'[1]Перечень продуктов'!$B$53</f>
        <v>28.65</v>
      </c>
      <c r="G87" s="27">
        <f t="shared" ref="G87:G90" si="12">ROUND(F87/1000*E87,20)</f>
        <v>6.4462500000000006E-2</v>
      </c>
    </row>
    <row r="88" spans="1:7" ht="22.35" customHeight="1" x14ac:dyDescent="0.25">
      <c r="A88" s="43"/>
      <c r="B88" s="43"/>
      <c r="C88" s="37" t="s">
        <v>17</v>
      </c>
      <c r="D88" s="38" t="s">
        <v>13</v>
      </c>
      <c r="E88" s="39">
        <v>0.5</v>
      </c>
      <c r="F88" s="27">
        <f>'[1]Перечень продуктов'!$B$65</f>
        <v>32.01</v>
      </c>
      <c r="G88" s="27">
        <f t="shared" si="12"/>
        <v>1.6004999999999998E-2</v>
      </c>
    </row>
    <row r="89" spans="1:7" ht="12.6" customHeight="1" x14ac:dyDescent="0.25">
      <c r="A89" s="43"/>
      <c r="B89" s="43"/>
      <c r="C89" s="37" t="s">
        <v>18</v>
      </c>
      <c r="D89" s="38" t="s">
        <v>13</v>
      </c>
      <c r="E89" s="39">
        <v>1.2</v>
      </c>
      <c r="F89" s="27">
        <f>'[1]Перечень продуктов'!$B$70</f>
        <v>11.1</v>
      </c>
      <c r="G89" s="27">
        <f t="shared" si="12"/>
        <v>1.332E-2</v>
      </c>
    </row>
    <row r="90" spans="1:7" ht="12.6" customHeight="1" x14ac:dyDescent="0.25">
      <c r="A90" s="43"/>
      <c r="B90" s="43"/>
      <c r="C90" s="37" t="s">
        <v>44</v>
      </c>
      <c r="D90" s="38" t="s">
        <v>13</v>
      </c>
      <c r="E90" s="39">
        <v>1.19</v>
      </c>
      <c r="F90" s="27">
        <f>'[1]Перечень продуктов'!$B$45</f>
        <v>36.229999999999997</v>
      </c>
      <c r="G90" s="27">
        <f t="shared" si="12"/>
        <v>4.3113699999999998E-2</v>
      </c>
    </row>
    <row r="91" spans="1:7" ht="15" customHeight="1" x14ac:dyDescent="0.25">
      <c r="A91" s="43"/>
      <c r="B91" s="42" t="s">
        <v>103</v>
      </c>
      <c r="C91" s="47"/>
      <c r="D91" s="38"/>
      <c r="E91" s="39"/>
      <c r="G91" s="45">
        <f>ROUND(SUM(G92:G94),2)</f>
        <v>7.49</v>
      </c>
    </row>
    <row r="92" spans="1:7" ht="12.6" customHeight="1" x14ac:dyDescent="0.25">
      <c r="A92" s="43"/>
      <c r="B92" s="43"/>
      <c r="C92" s="37" t="s">
        <v>29</v>
      </c>
      <c r="D92" s="38" t="s">
        <v>13</v>
      </c>
      <c r="E92" s="39">
        <v>69.260000000000005</v>
      </c>
      <c r="F92" s="27">
        <f>'[1]Перечень продуктов'!$B$34</f>
        <v>70.989999999999995</v>
      </c>
      <c r="G92" s="27">
        <f t="shared" ref="G92:G93" si="13">ROUND(F92/1000*E92,2)</f>
        <v>4.92</v>
      </c>
    </row>
    <row r="93" spans="1:7" ht="12.6" customHeight="1" x14ac:dyDescent="0.25">
      <c r="A93" s="43"/>
      <c r="B93" s="43"/>
      <c r="C93" s="37" t="s">
        <v>31</v>
      </c>
      <c r="D93" s="38" t="s">
        <v>13</v>
      </c>
      <c r="E93" s="39">
        <v>5.25</v>
      </c>
      <c r="F93" s="27">
        <f>'[1]Перечень продуктов'!$B$48</f>
        <v>485.14</v>
      </c>
      <c r="G93" s="27">
        <f t="shared" si="13"/>
        <v>2.5499999999999998</v>
      </c>
    </row>
    <row r="94" spans="1:7" ht="12.6" customHeight="1" x14ac:dyDescent="0.25">
      <c r="A94" s="43"/>
      <c r="B94" s="43"/>
      <c r="C94" s="37" t="s">
        <v>18</v>
      </c>
      <c r="D94" s="38" t="s">
        <v>13</v>
      </c>
      <c r="E94" s="39">
        <v>1.5</v>
      </c>
      <c r="F94" s="27">
        <f>'[1]Перечень продуктов'!$B$70</f>
        <v>11.1</v>
      </c>
      <c r="G94" s="27">
        <f>ROUND(F94/1000*E94,20)</f>
        <v>1.6650000000000002E-2</v>
      </c>
    </row>
    <row r="95" spans="1:7" ht="15" customHeight="1" x14ac:dyDescent="0.25">
      <c r="A95" s="43"/>
      <c r="B95" s="42" t="s">
        <v>104</v>
      </c>
      <c r="C95" s="47"/>
      <c r="D95" s="38"/>
      <c r="E95" s="39"/>
      <c r="G95" s="45">
        <f>SUM(G96:G97)</f>
        <v>1.1400000000000001</v>
      </c>
    </row>
    <row r="96" spans="1:7" ht="35.1" customHeight="1" x14ac:dyDescent="0.25">
      <c r="A96" s="43"/>
      <c r="B96" s="43"/>
      <c r="C96" s="37" t="s">
        <v>105</v>
      </c>
      <c r="D96" s="38" t="s">
        <v>13</v>
      </c>
      <c r="E96" s="39">
        <v>1</v>
      </c>
      <c r="F96" s="27">
        <f>'[1]Перечень продуктов'!$B$84</f>
        <v>658.37</v>
      </c>
      <c r="G96" s="27">
        <f t="shared" ref="G96:G97" si="14">ROUND(F96/1000*E96,2)</f>
        <v>0.66</v>
      </c>
    </row>
    <row r="97" spans="1:7" ht="22.35" customHeight="1" x14ac:dyDescent="0.25">
      <c r="A97" s="43"/>
      <c r="B97" s="43"/>
      <c r="C97" s="37" t="s">
        <v>17</v>
      </c>
      <c r="D97" s="38" t="s">
        <v>13</v>
      </c>
      <c r="E97" s="39">
        <v>15</v>
      </c>
      <c r="F97" s="27">
        <f>'[1]Перечень продуктов'!$B$65</f>
        <v>32.01</v>
      </c>
      <c r="G97" s="27">
        <f t="shared" si="14"/>
        <v>0.48</v>
      </c>
    </row>
    <row r="98" spans="1:7" ht="15" customHeight="1" x14ac:dyDescent="0.25">
      <c r="A98" s="43"/>
      <c r="B98" s="42" t="s">
        <v>37</v>
      </c>
      <c r="C98" s="47"/>
      <c r="D98" s="38"/>
      <c r="E98" s="39"/>
      <c r="G98" s="45">
        <f>SUM(G99)</f>
        <v>1.08</v>
      </c>
    </row>
    <row r="99" spans="1:7" ht="12.6" customHeight="1" x14ac:dyDescent="0.25">
      <c r="A99" s="43"/>
      <c r="B99" s="43"/>
      <c r="C99" s="37" t="s">
        <v>38</v>
      </c>
      <c r="D99" s="38" t="s">
        <v>13</v>
      </c>
      <c r="E99" s="39">
        <v>20</v>
      </c>
      <c r="F99" s="27">
        <f>'[1]Перечень продуктов'!$B$83</f>
        <v>54.16</v>
      </c>
      <c r="G99" s="27">
        <f>ROUND(F99/1000*E99,2)</f>
        <v>1.08</v>
      </c>
    </row>
    <row r="100" spans="1:7" ht="15" customHeight="1" x14ac:dyDescent="0.25">
      <c r="A100" s="43"/>
      <c r="B100" s="42" t="s">
        <v>35</v>
      </c>
      <c r="C100" s="47"/>
      <c r="D100" s="38"/>
      <c r="E100" s="39"/>
      <c r="G100" s="45">
        <f>SUM(G101)</f>
        <v>1.64</v>
      </c>
    </row>
    <row r="101" spans="1:7" ht="12.6" customHeight="1" x14ac:dyDescent="0.25">
      <c r="A101" s="43"/>
      <c r="B101" s="43"/>
      <c r="C101" s="37" t="s">
        <v>36</v>
      </c>
      <c r="D101" s="38" t="s">
        <v>13</v>
      </c>
      <c r="E101" s="39">
        <v>30</v>
      </c>
      <c r="F101" s="27">
        <f>'[1]Перечень продуктов'!$B$81</f>
        <v>54.8</v>
      </c>
      <c r="G101" s="27">
        <f>ROUND(F101/1000*E101,2)</f>
        <v>1.64</v>
      </c>
    </row>
    <row r="102" spans="1:7" ht="15" customHeight="1" x14ac:dyDescent="0.25">
      <c r="A102" s="50" t="s">
        <v>106</v>
      </c>
      <c r="B102" s="51"/>
      <c r="C102" s="37"/>
      <c r="D102" s="38"/>
      <c r="E102" s="39"/>
      <c r="G102" s="52"/>
    </row>
    <row r="103" spans="1:7" ht="22.35" customHeight="1" x14ac:dyDescent="0.25">
      <c r="A103" s="43"/>
      <c r="B103" s="42" t="s">
        <v>35</v>
      </c>
      <c r="C103" s="47"/>
      <c r="D103" s="38"/>
      <c r="E103" s="39"/>
      <c r="G103" s="45">
        <f>SUM(G104)</f>
        <v>1.64</v>
      </c>
    </row>
    <row r="104" spans="1:7" ht="12.6" customHeight="1" x14ac:dyDescent="0.25">
      <c r="A104" s="43"/>
      <c r="B104" s="43"/>
      <c r="C104" s="37" t="s">
        <v>36</v>
      </c>
      <c r="D104" s="38" t="s">
        <v>13</v>
      </c>
      <c r="E104" s="39">
        <v>30</v>
      </c>
      <c r="F104" s="27">
        <f>'[1]Перечень продуктов'!$B$81</f>
        <v>54.8</v>
      </c>
      <c r="G104" s="27">
        <f>ROUND(F104/1000*E104,2)</f>
        <v>1.64</v>
      </c>
    </row>
    <row r="105" spans="1:7" ht="15" customHeight="1" x14ac:dyDescent="0.25">
      <c r="A105" s="43"/>
      <c r="B105" s="42" t="s">
        <v>37</v>
      </c>
      <c r="C105" s="47"/>
      <c r="D105" s="38"/>
      <c r="E105" s="39"/>
      <c r="G105" s="45">
        <f>SUM(G106)</f>
        <v>1.08</v>
      </c>
    </row>
    <row r="106" spans="1:7" ht="12.6" customHeight="1" x14ac:dyDescent="0.25">
      <c r="A106" s="43"/>
      <c r="B106" s="43"/>
      <c r="C106" s="37" t="s">
        <v>38</v>
      </c>
      <c r="D106" s="38" t="s">
        <v>13</v>
      </c>
      <c r="E106" s="39">
        <v>20</v>
      </c>
      <c r="F106" s="27">
        <f>'[1]Перечень продуктов'!$B$83</f>
        <v>54.16</v>
      </c>
      <c r="G106" s="27">
        <f>ROUND(F106/1000*E106,2)</f>
        <v>1.08</v>
      </c>
    </row>
    <row r="107" spans="1:7" ht="15" customHeight="1" x14ac:dyDescent="0.25">
      <c r="A107" s="43"/>
      <c r="B107" s="42" t="s">
        <v>53</v>
      </c>
      <c r="C107" s="47"/>
      <c r="D107" s="38"/>
      <c r="E107" s="39"/>
      <c r="G107" s="45">
        <f>SUM(G108:G110)</f>
        <v>3.83</v>
      </c>
    </row>
    <row r="108" spans="1:7" ht="12.6" customHeight="1" x14ac:dyDescent="0.25">
      <c r="A108" s="43"/>
      <c r="B108" s="43"/>
      <c r="C108" s="37" t="s">
        <v>16</v>
      </c>
      <c r="D108" s="38" t="s">
        <v>13</v>
      </c>
      <c r="E108" s="39">
        <v>86.18</v>
      </c>
      <c r="F108" s="27">
        <f>'[1]Перечень продуктов'!$B$52</f>
        <v>33.97</v>
      </c>
      <c r="G108" s="27">
        <f t="shared" ref="G108:G110" si="15">ROUND(F108/1000*E108,2)</f>
        <v>2.93</v>
      </c>
    </row>
    <row r="109" spans="1:7" ht="12.6" customHeight="1" x14ac:dyDescent="0.25">
      <c r="A109" s="43"/>
      <c r="B109" s="43"/>
      <c r="C109" s="37" t="s">
        <v>19</v>
      </c>
      <c r="D109" s="38" t="s">
        <v>13</v>
      </c>
      <c r="E109" s="39">
        <v>8</v>
      </c>
      <c r="F109" s="27">
        <f>'[1]Перечень продуктов'!$B$47</f>
        <v>80.56</v>
      </c>
      <c r="G109" s="27">
        <f t="shared" si="15"/>
        <v>0.64</v>
      </c>
    </row>
    <row r="110" spans="1:7" ht="12.6" customHeight="1" x14ac:dyDescent="0.25">
      <c r="A110" s="43"/>
      <c r="B110" s="43"/>
      <c r="C110" s="37" t="s">
        <v>17</v>
      </c>
      <c r="D110" s="38" t="s">
        <v>13</v>
      </c>
      <c r="E110" s="39">
        <v>8</v>
      </c>
      <c r="F110" s="27">
        <f>'[1]Перечень продуктов'!$B$65</f>
        <v>32.01</v>
      </c>
      <c r="G110" s="27">
        <f t="shared" si="15"/>
        <v>0.26</v>
      </c>
    </row>
    <row r="111" spans="1:7" ht="21.75" customHeight="1" x14ac:dyDescent="0.25">
      <c r="A111" s="43"/>
      <c r="B111" s="50" t="s">
        <v>107</v>
      </c>
      <c r="C111" s="51"/>
      <c r="D111" s="38"/>
      <c r="E111" s="39"/>
      <c r="G111" s="45">
        <f>ROUND(SUM(G112:G120),2)</f>
        <v>31.35</v>
      </c>
    </row>
    <row r="112" spans="1:7" ht="12.6" customHeight="1" x14ac:dyDescent="0.25">
      <c r="A112" s="43"/>
      <c r="B112" s="43"/>
      <c r="C112" s="48" t="s">
        <v>42</v>
      </c>
      <c r="D112" s="38" t="s">
        <v>13</v>
      </c>
      <c r="E112" s="49">
        <v>114.25</v>
      </c>
      <c r="F112" s="27">
        <f>'[1]Перечень продуктов'!$B$31</f>
        <v>199.26</v>
      </c>
      <c r="G112" s="27">
        <f t="shared" ref="G112:G120" si="16">ROUND(F112/1000*E112,2)</f>
        <v>22.77</v>
      </c>
    </row>
    <row r="113" spans="1:8" ht="12.6" customHeight="1" x14ac:dyDescent="0.25">
      <c r="A113" s="43"/>
      <c r="B113" s="43"/>
      <c r="C113" s="48" t="s">
        <v>108</v>
      </c>
      <c r="D113" s="38" t="s">
        <v>13</v>
      </c>
      <c r="E113" s="49">
        <v>13</v>
      </c>
      <c r="F113" s="27">
        <f>'[1]Перечень продуктов'!$B$109</f>
        <v>129.70000000000002</v>
      </c>
      <c r="G113" s="27">
        <f t="shared" si="16"/>
        <v>1.69</v>
      </c>
    </row>
    <row r="114" spans="1:8" ht="12.6" customHeight="1" x14ac:dyDescent="0.25">
      <c r="A114" s="43"/>
      <c r="B114" s="43"/>
      <c r="C114" s="48" t="s">
        <v>84</v>
      </c>
      <c r="D114" s="38" t="s">
        <v>13</v>
      </c>
      <c r="E114" s="49">
        <v>4.3</v>
      </c>
      <c r="F114" s="27">
        <f>'[1]Перечень продуктов'!$B$47</f>
        <v>80.56</v>
      </c>
      <c r="G114" s="27">
        <f t="shared" si="16"/>
        <v>0.35</v>
      </c>
    </row>
    <row r="115" spans="1:8" ht="12.6" customHeight="1" x14ac:dyDescent="0.25">
      <c r="A115" s="43"/>
      <c r="B115" s="43"/>
      <c r="C115" s="48" t="s">
        <v>18</v>
      </c>
      <c r="D115" s="38" t="s">
        <v>13</v>
      </c>
      <c r="E115" s="49">
        <v>0.86</v>
      </c>
      <c r="F115" s="27">
        <f>'[1]Перечень продуктов'!$B$70</f>
        <v>11.1</v>
      </c>
      <c r="G115" s="27">
        <f>ROUND(F115/1000*E115,20)</f>
        <v>9.5460000000000007E-3</v>
      </c>
    </row>
    <row r="116" spans="1:8" ht="12.6" customHeight="1" x14ac:dyDescent="0.25">
      <c r="A116" s="43"/>
      <c r="B116" s="43"/>
      <c r="C116" s="37" t="s">
        <v>44</v>
      </c>
      <c r="D116" s="38" t="s">
        <v>13</v>
      </c>
      <c r="E116" s="39">
        <v>11.9</v>
      </c>
      <c r="F116" s="27">
        <f>'[1]Перечень продуктов'!$B$45</f>
        <v>36.229999999999997</v>
      </c>
      <c r="G116" s="27">
        <f t="shared" si="16"/>
        <v>0.43</v>
      </c>
    </row>
    <row r="117" spans="1:8" ht="12.6" customHeight="1" x14ac:dyDescent="0.25">
      <c r="A117" s="43"/>
      <c r="B117" s="43"/>
      <c r="C117" s="37" t="s">
        <v>109</v>
      </c>
      <c r="D117" s="38" t="s">
        <v>13</v>
      </c>
      <c r="E117" s="39">
        <v>10</v>
      </c>
      <c r="F117" s="27">
        <f>'[1]Перечень продуктов'!$B$72</f>
        <v>164.84</v>
      </c>
      <c r="G117" s="27">
        <f t="shared" si="16"/>
        <v>1.65</v>
      </c>
    </row>
    <row r="118" spans="1:8" ht="12.6" customHeight="1" x14ac:dyDescent="0.25">
      <c r="A118" s="43"/>
      <c r="B118" s="43"/>
      <c r="C118" s="37" t="s">
        <v>31</v>
      </c>
      <c r="D118" s="38" t="s">
        <v>13</v>
      </c>
      <c r="E118" s="39">
        <v>8</v>
      </c>
      <c r="F118" s="27">
        <f>'[1]Перечень продуктов'!$B$48</f>
        <v>485.14</v>
      </c>
      <c r="G118" s="27">
        <f t="shared" si="16"/>
        <v>3.88</v>
      </c>
    </row>
    <row r="119" spans="1:8" ht="12.6" customHeight="1" x14ac:dyDescent="0.25">
      <c r="A119" s="43"/>
      <c r="B119" s="43"/>
      <c r="C119" s="37" t="s">
        <v>19</v>
      </c>
      <c r="D119" s="38" t="s">
        <v>13</v>
      </c>
      <c r="E119" s="39">
        <v>5</v>
      </c>
      <c r="F119" s="27">
        <f>'[1]Перечень продуктов'!$B$47</f>
        <v>80.56</v>
      </c>
      <c r="G119" s="27">
        <f t="shared" si="16"/>
        <v>0.4</v>
      </c>
    </row>
    <row r="120" spans="1:8" ht="12.6" customHeight="1" x14ac:dyDescent="0.25">
      <c r="A120" s="43"/>
      <c r="B120" s="43"/>
      <c r="C120" s="56" t="s">
        <v>96</v>
      </c>
      <c r="D120" s="38" t="s">
        <v>13</v>
      </c>
      <c r="E120" s="39">
        <v>0.68</v>
      </c>
      <c r="F120" s="27">
        <f>'[1]Перечень продуктов'!$B$87</f>
        <v>245.98</v>
      </c>
      <c r="G120" s="27">
        <f t="shared" si="16"/>
        <v>0.17</v>
      </c>
      <c r="H120" s="55" t="s">
        <v>97</v>
      </c>
    </row>
    <row r="121" spans="1:8" ht="15" customHeight="1" x14ac:dyDescent="0.25">
      <c r="A121" s="43"/>
      <c r="B121" s="42" t="s">
        <v>110</v>
      </c>
      <c r="C121" s="47"/>
      <c r="D121" s="38"/>
      <c r="E121" s="39"/>
      <c r="G121" s="45">
        <f>ROUND(SUM(G122:G124),2)</f>
        <v>6.71</v>
      </c>
    </row>
    <row r="122" spans="1:8" ht="12.6" customHeight="1" x14ac:dyDescent="0.25">
      <c r="A122" s="43"/>
      <c r="B122" s="43"/>
      <c r="C122" s="37" t="s">
        <v>93</v>
      </c>
      <c r="D122" s="38" t="s">
        <v>13</v>
      </c>
      <c r="E122" s="39">
        <v>54</v>
      </c>
      <c r="F122" s="27">
        <f>'[1]Перечень продуктов'!$B$35</f>
        <v>63.38</v>
      </c>
      <c r="G122" s="27">
        <f t="shared" ref="G122:G124" si="17">ROUND(F122/1000*E122,2)</f>
        <v>3.42</v>
      </c>
    </row>
    <row r="123" spans="1:8" ht="22.35" customHeight="1" x14ac:dyDescent="0.25">
      <c r="A123" s="43"/>
      <c r="B123" s="43"/>
      <c r="C123" s="37" t="s">
        <v>18</v>
      </c>
      <c r="D123" s="38" t="s">
        <v>13</v>
      </c>
      <c r="E123" s="39">
        <v>1.5</v>
      </c>
      <c r="F123" s="27">
        <f>'[1]Перечень продуктов'!$B$70</f>
        <v>11.1</v>
      </c>
      <c r="G123" s="27">
        <f>ROUND(F123/1000*E123,20)</f>
        <v>1.6650000000000002E-2</v>
      </c>
    </row>
    <row r="124" spans="1:8" ht="12.6" customHeight="1" x14ac:dyDescent="0.25">
      <c r="A124" s="43"/>
      <c r="B124" s="43"/>
      <c r="C124" s="37" t="s">
        <v>31</v>
      </c>
      <c r="D124" s="38" t="s">
        <v>13</v>
      </c>
      <c r="E124" s="39">
        <v>6.75</v>
      </c>
      <c r="F124" s="27">
        <f>'[1]Перечень продуктов'!$B$48</f>
        <v>485.14</v>
      </c>
      <c r="G124" s="27">
        <f t="shared" si="17"/>
        <v>3.27</v>
      </c>
    </row>
    <row r="125" spans="1:8" ht="15" customHeight="1" x14ac:dyDescent="0.25">
      <c r="A125" s="43"/>
      <c r="B125" s="42" t="s">
        <v>111</v>
      </c>
      <c r="C125" s="47"/>
      <c r="D125" s="38"/>
      <c r="E125" s="39"/>
      <c r="G125" s="45">
        <f>SUM(G126:G128)</f>
        <v>2.1900000000000004</v>
      </c>
    </row>
    <row r="126" spans="1:8" ht="12.6" customHeight="1" x14ac:dyDescent="0.25">
      <c r="A126" s="43"/>
      <c r="B126" s="43"/>
      <c r="C126" s="37" t="s">
        <v>33</v>
      </c>
      <c r="D126" s="38" t="s">
        <v>13</v>
      </c>
      <c r="E126" s="39">
        <v>1</v>
      </c>
      <c r="F126" s="27">
        <f>'[1]Перечень продуктов'!$B$84</f>
        <v>658.37</v>
      </c>
      <c r="G126" s="27">
        <f t="shared" ref="G126:G128" si="18">ROUND(F126/1000*E126,2)</f>
        <v>0.66</v>
      </c>
    </row>
    <row r="127" spans="1:8" ht="12.6" customHeight="1" x14ac:dyDescent="0.25">
      <c r="A127" s="43"/>
      <c r="B127" s="43"/>
      <c r="C127" s="37" t="s">
        <v>17</v>
      </c>
      <c r="D127" s="38" t="s">
        <v>13</v>
      </c>
      <c r="E127" s="39">
        <v>15</v>
      </c>
      <c r="F127" s="27">
        <f>'[1]Перечень продуктов'!$B$65</f>
        <v>32.01</v>
      </c>
      <c r="G127" s="27">
        <f t="shared" si="18"/>
        <v>0.48</v>
      </c>
    </row>
    <row r="128" spans="1:8" ht="12.6" customHeight="1" x14ac:dyDescent="0.25">
      <c r="A128" s="43"/>
      <c r="B128" s="43"/>
      <c r="C128" s="37" t="s">
        <v>60</v>
      </c>
      <c r="D128" s="38" t="s">
        <v>13</v>
      </c>
      <c r="E128" s="39">
        <v>7</v>
      </c>
      <c r="F128" s="27">
        <f>'[1]Перечень продуктов'!$B$29</f>
        <v>150</v>
      </c>
      <c r="G128" s="27">
        <f t="shared" si="18"/>
        <v>1.05</v>
      </c>
    </row>
    <row r="129" spans="1:7" ht="15" customHeight="1" x14ac:dyDescent="0.25">
      <c r="A129" s="40" t="s">
        <v>112</v>
      </c>
      <c r="B129" s="41"/>
      <c r="C129" s="37"/>
      <c r="D129" s="38"/>
      <c r="E129" s="39"/>
      <c r="G129" s="52"/>
    </row>
    <row r="130" spans="1:7" ht="15" customHeight="1" x14ac:dyDescent="0.25">
      <c r="A130" s="43"/>
      <c r="B130" s="42" t="s">
        <v>32</v>
      </c>
      <c r="C130" s="47"/>
      <c r="D130" s="38"/>
      <c r="E130" s="39"/>
      <c r="G130" s="45">
        <f>SUM(G131:G133)</f>
        <v>2.4300000000000002</v>
      </c>
    </row>
    <row r="131" spans="1:7" ht="12.6" customHeight="1" x14ac:dyDescent="0.25">
      <c r="A131" s="43"/>
      <c r="B131" s="43"/>
      <c r="C131" s="37" t="s">
        <v>33</v>
      </c>
      <c r="D131" s="38" t="s">
        <v>13</v>
      </c>
      <c r="E131" s="39">
        <v>1</v>
      </c>
      <c r="F131" s="27">
        <f>'[1]Перечень продуктов'!$B$84</f>
        <v>658.37</v>
      </c>
      <c r="G131" s="27">
        <f t="shared" ref="G131:G133" si="19">ROUND(F131/1000*E131,2)</f>
        <v>0.66</v>
      </c>
    </row>
    <row r="132" spans="1:7" ht="35.1" customHeight="1" x14ac:dyDescent="0.25">
      <c r="A132" s="43"/>
      <c r="B132" s="43"/>
      <c r="C132" s="37" t="s">
        <v>17</v>
      </c>
      <c r="D132" s="38" t="s">
        <v>13</v>
      </c>
      <c r="E132" s="39">
        <v>15</v>
      </c>
      <c r="F132" s="27">
        <f>'[1]Перечень продуктов'!$B$65</f>
        <v>32.01</v>
      </c>
      <c r="G132" s="27">
        <f t="shared" si="19"/>
        <v>0.48</v>
      </c>
    </row>
    <row r="133" spans="1:7" x14ac:dyDescent="0.25">
      <c r="A133" s="43"/>
      <c r="B133" s="43"/>
      <c r="C133" s="37" t="s">
        <v>34</v>
      </c>
      <c r="D133" s="38" t="s">
        <v>13</v>
      </c>
      <c r="E133" s="39">
        <v>8</v>
      </c>
      <c r="F133" s="27">
        <f>'[1]Перечень продуктов'!$B$42</f>
        <v>161.27000000000001</v>
      </c>
      <c r="G133" s="27">
        <f t="shared" si="19"/>
        <v>1.29</v>
      </c>
    </row>
    <row r="134" spans="1:7" ht="15" customHeight="1" x14ac:dyDescent="0.25">
      <c r="A134" s="43"/>
      <c r="B134" s="42" t="s">
        <v>113</v>
      </c>
      <c r="C134" s="47"/>
      <c r="D134" s="38"/>
      <c r="E134" s="39"/>
      <c r="G134" s="45">
        <f>SUM(G135:G136)</f>
        <v>4.07</v>
      </c>
    </row>
    <row r="135" spans="1:7" x14ac:dyDescent="0.25">
      <c r="A135" s="43"/>
      <c r="B135" s="43"/>
      <c r="C135" s="37" t="s">
        <v>114</v>
      </c>
      <c r="D135" s="38" t="s">
        <v>13</v>
      </c>
      <c r="E135" s="39">
        <v>103.36</v>
      </c>
      <c r="F135" s="27">
        <f>'[1]Перечень продуктов'!$B$66</f>
        <v>35.630000000000003</v>
      </c>
      <c r="G135" s="27">
        <f t="shared" ref="G135:G136" si="20">ROUND(F135/1000*E135,2)</f>
        <v>3.68</v>
      </c>
    </row>
    <row r="136" spans="1:7" x14ac:dyDescent="0.25">
      <c r="A136" s="43"/>
      <c r="B136" s="43"/>
      <c r="C136" s="37" t="s">
        <v>19</v>
      </c>
      <c r="D136" s="38" t="s">
        <v>13</v>
      </c>
      <c r="E136" s="39">
        <v>4.8</v>
      </c>
      <c r="F136" s="27">
        <f>'[1]Перечень продуктов'!$B$47</f>
        <v>80.56</v>
      </c>
      <c r="G136" s="27">
        <f t="shared" si="20"/>
        <v>0.39</v>
      </c>
    </row>
    <row r="137" spans="1:7" x14ac:dyDescent="0.25">
      <c r="A137" s="43"/>
      <c r="B137" s="42" t="s">
        <v>115</v>
      </c>
      <c r="C137" s="47"/>
      <c r="D137" s="38"/>
      <c r="E137" s="39"/>
      <c r="G137" s="45">
        <f>ROUND(SUM(G138:G149),2)</f>
        <v>37.03</v>
      </c>
    </row>
    <row r="138" spans="1:7" ht="14.25" customHeight="1" x14ac:dyDescent="0.25">
      <c r="A138" s="43"/>
      <c r="B138" s="43"/>
      <c r="C138" s="48" t="s">
        <v>55</v>
      </c>
      <c r="D138" s="38" t="s">
        <v>13</v>
      </c>
      <c r="E138" s="39">
        <v>63</v>
      </c>
      <c r="F138" s="27">
        <f>'[1]Перечень продуктов'!$B$8</f>
        <v>378.3</v>
      </c>
      <c r="G138" s="27">
        <f t="shared" ref="G138:G148" si="21">ROUND(F138/1000*E138,2)</f>
        <v>23.83</v>
      </c>
    </row>
    <row r="139" spans="1:7" x14ac:dyDescent="0.25">
      <c r="A139" s="43"/>
      <c r="B139" s="43"/>
      <c r="C139" s="37" t="s">
        <v>43</v>
      </c>
      <c r="D139" s="38" t="s">
        <v>13</v>
      </c>
      <c r="E139" s="39">
        <v>84.78</v>
      </c>
      <c r="F139" s="27">
        <f>'[1]Перечень продуктов'!$B$22</f>
        <v>28.73</v>
      </c>
      <c r="G139" s="27">
        <f t="shared" si="21"/>
        <v>2.44</v>
      </c>
    </row>
    <row r="140" spans="1:7" x14ac:dyDescent="0.25">
      <c r="A140" s="43"/>
      <c r="B140" s="43"/>
      <c r="C140" s="37" t="s">
        <v>66</v>
      </c>
      <c r="D140" s="38" t="s">
        <v>116</v>
      </c>
      <c r="E140" s="39">
        <v>0.82</v>
      </c>
      <c r="F140" s="27">
        <f>'[1]Перечень продуктов'!$B$89</f>
        <v>5.55</v>
      </c>
      <c r="G140" s="27">
        <f>ROUND(F140/1000*E140,20)</f>
        <v>4.5510000000000004E-3</v>
      </c>
    </row>
    <row r="141" spans="1:7" x14ac:dyDescent="0.25">
      <c r="A141" s="43"/>
      <c r="B141" s="43"/>
      <c r="C141" s="37" t="s">
        <v>44</v>
      </c>
      <c r="D141" s="38" t="s">
        <v>13</v>
      </c>
      <c r="E141" s="39">
        <v>19.48</v>
      </c>
      <c r="F141" s="27">
        <f>'[1]Перечень продуктов'!$B$45</f>
        <v>36.229999999999997</v>
      </c>
      <c r="G141" s="27">
        <f t="shared" si="21"/>
        <v>0.71</v>
      </c>
    </row>
    <row r="142" spans="1:7" ht="12.6" customHeight="1" x14ac:dyDescent="0.25">
      <c r="A142" s="43"/>
      <c r="B142" s="43"/>
      <c r="C142" s="37" t="s">
        <v>109</v>
      </c>
      <c r="D142" s="38" t="s">
        <v>13</v>
      </c>
      <c r="E142" s="39">
        <v>13.91</v>
      </c>
      <c r="F142" s="27">
        <f>'[1]Перечень продуктов'!$B$72</f>
        <v>164.84</v>
      </c>
      <c r="G142" s="27">
        <f t="shared" si="21"/>
        <v>2.29</v>
      </c>
    </row>
    <row r="143" spans="1:7" ht="12.6" customHeight="1" x14ac:dyDescent="0.25">
      <c r="A143" s="43"/>
      <c r="B143" s="43"/>
      <c r="C143" s="37" t="s">
        <v>51</v>
      </c>
      <c r="D143" s="38" t="s">
        <v>13</v>
      </c>
      <c r="E143" s="39">
        <v>13.1</v>
      </c>
      <c r="F143" s="27">
        <f>'[1]Перечень продуктов'!$B$51</f>
        <v>51.71</v>
      </c>
      <c r="G143" s="27">
        <f t="shared" si="21"/>
        <v>0.68</v>
      </c>
    </row>
    <row r="144" spans="1:7" ht="12.6" customHeight="1" x14ac:dyDescent="0.25">
      <c r="A144" s="43"/>
      <c r="B144" s="43"/>
      <c r="C144" s="37" t="s">
        <v>16</v>
      </c>
      <c r="D144" s="38" t="s">
        <v>13</v>
      </c>
      <c r="E144" s="39">
        <v>16.329999999999998</v>
      </c>
      <c r="F144" s="27">
        <f>'[1]Перечень продуктов'!$B$52</f>
        <v>33.97</v>
      </c>
      <c r="G144" s="27">
        <f t="shared" si="21"/>
        <v>0.55000000000000004</v>
      </c>
    </row>
    <row r="145" spans="1:7" ht="12.6" customHeight="1" x14ac:dyDescent="0.25">
      <c r="A145" s="43"/>
      <c r="B145" s="43"/>
      <c r="C145" s="37" t="s">
        <v>108</v>
      </c>
      <c r="D145" s="38" t="s">
        <v>13</v>
      </c>
      <c r="E145" s="39">
        <v>8.18</v>
      </c>
      <c r="F145" s="27">
        <f>'[1]Перечень продуктов'!$B$109</f>
        <v>129.70000000000002</v>
      </c>
      <c r="G145" s="27">
        <f t="shared" si="21"/>
        <v>1.06</v>
      </c>
    </row>
    <row r="146" spans="1:7" ht="12.6" customHeight="1" x14ac:dyDescent="0.25">
      <c r="A146" s="43"/>
      <c r="B146" s="43"/>
      <c r="C146" s="37" t="s">
        <v>117</v>
      </c>
      <c r="D146" s="38" t="s">
        <v>13</v>
      </c>
      <c r="E146" s="39">
        <v>8.18</v>
      </c>
      <c r="F146" s="27">
        <f>'[1]Перечень продуктов'!$B$74</f>
        <v>497.88</v>
      </c>
      <c r="G146" s="27">
        <f t="shared" si="21"/>
        <v>4.07</v>
      </c>
    </row>
    <row r="147" spans="1:7" ht="12.6" customHeight="1" x14ac:dyDescent="0.25">
      <c r="A147" s="43"/>
      <c r="B147" s="43"/>
      <c r="C147" s="37" t="s">
        <v>19</v>
      </c>
      <c r="D147" s="38" t="s">
        <v>13</v>
      </c>
      <c r="E147" s="39">
        <v>2.46</v>
      </c>
      <c r="F147" s="27">
        <f>'[1]Перечень продуктов'!$B$47</f>
        <v>80.56</v>
      </c>
      <c r="G147" s="27">
        <f t="shared" si="21"/>
        <v>0.2</v>
      </c>
    </row>
    <row r="148" spans="1:7" ht="22.35" customHeight="1" x14ac:dyDescent="0.25">
      <c r="A148" s="43"/>
      <c r="B148" s="43"/>
      <c r="C148" s="37" t="s">
        <v>31</v>
      </c>
      <c r="D148" s="38" t="s">
        <v>13</v>
      </c>
      <c r="E148" s="39">
        <v>2.46</v>
      </c>
      <c r="F148" s="27">
        <f>'[1]Перечень продуктов'!$B$48</f>
        <v>485.14</v>
      </c>
      <c r="G148" s="27">
        <f t="shared" si="21"/>
        <v>1.19</v>
      </c>
    </row>
    <row r="149" spans="1:7" ht="16.5" customHeight="1" x14ac:dyDescent="0.25">
      <c r="A149" s="43"/>
      <c r="B149" s="43"/>
      <c r="C149" s="37" t="s">
        <v>18</v>
      </c>
      <c r="D149" s="38" t="s">
        <v>13</v>
      </c>
      <c r="E149" s="39">
        <v>0.81</v>
      </c>
      <c r="F149" s="27">
        <f>'[1]Перечень продуктов'!$B$70</f>
        <v>11.1</v>
      </c>
      <c r="G149" s="27">
        <f>ROUND(F149/1000*E149,20)</f>
        <v>8.9910000000000007E-3</v>
      </c>
    </row>
    <row r="150" spans="1:7" ht="15" customHeight="1" x14ac:dyDescent="0.25">
      <c r="A150" s="43"/>
      <c r="B150" s="42" t="s">
        <v>35</v>
      </c>
      <c r="C150" s="47"/>
      <c r="D150" s="38"/>
      <c r="E150" s="39"/>
      <c r="G150" s="45">
        <f>SUM(G151)</f>
        <v>1.64</v>
      </c>
    </row>
    <row r="151" spans="1:7" ht="12.6" customHeight="1" x14ac:dyDescent="0.25">
      <c r="A151" s="43"/>
      <c r="B151" s="43"/>
      <c r="C151" s="37" t="s">
        <v>36</v>
      </c>
      <c r="D151" s="38" t="s">
        <v>13</v>
      </c>
      <c r="E151" s="39">
        <v>30</v>
      </c>
      <c r="F151" s="27">
        <f>'[1]Перечень продуктов'!$B$81</f>
        <v>54.8</v>
      </c>
      <c r="G151" s="27">
        <f>ROUND(F151/1000*E151,2)</f>
        <v>1.64</v>
      </c>
    </row>
    <row r="152" spans="1:7" ht="15" customHeight="1" x14ac:dyDescent="0.25">
      <c r="A152" s="43"/>
      <c r="B152" s="42" t="s">
        <v>37</v>
      </c>
      <c r="C152" s="47"/>
      <c r="D152" s="38"/>
      <c r="E152" s="39"/>
      <c r="G152" s="45">
        <f>SUM(G153)</f>
        <v>1.08</v>
      </c>
    </row>
    <row r="153" spans="1:7" ht="12.6" customHeight="1" x14ac:dyDescent="0.25">
      <c r="A153" s="43"/>
      <c r="B153" s="43"/>
      <c r="C153" s="37" t="s">
        <v>38</v>
      </c>
      <c r="D153" s="38" t="s">
        <v>13</v>
      </c>
      <c r="E153" s="39">
        <v>20</v>
      </c>
      <c r="F153" s="27">
        <f>'[1]Перечень продуктов'!$B$83</f>
        <v>54.16</v>
      </c>
      <c r="G153" s="27">
        <f>ROUND(F153/1000*E153,2)</f>
        <v>1.08</v>
      </c>
    </row>
    <row r="154" spans="1:7" ht="15" customHeight="1" x14ac:dyDescent="0.25">
      <c r="A154" s="50" t="s">
        <v>118</v>
      </c>
      <c r="B154" s="51"/>
      <c r="C154" s="37"/>
      <c r="D154" s="38"/>
      <c r="E154" s="39"/>
      <c r="G154" s="52"/>
    </row>
    <row r="155" spans="1:7" ht="15" customHeight="1" x14ac:dyDescent="0.25">
      <c r="A155" s="43"/>
      <c r="B155" s="42" t="s">
        <v>37</v>
      </c>
      <c r="C155" s="47"/>
      <c r="D155" s="38"/>
      <c r="E155" s="39"/>
      <c r="G155" s="45">
        <f>SUM(G156)</f>
        <v>1.08</v>
      </c>
    </row>
    <row r="156" spans="1:7" ht="12.6" customHeight="1" x14ac:dyDescent="0.25">
      <c r="A156" s="43"/>
      <c r="B156" s="43"/>
      <c r="C156" s="37" t="s">
        <v>38</v>
      </c>
      <c r="D156" s="38" t="s">
        <v>13</v>
      </c>
      <c r="E156" s="39">
        <v>20</v>
      </c>
      <c r="F156" s="27">
        <f>'[1]Перечень продуктов'!$B$83</f>
        <v>54.16</v>
      </c>
      <c r="G156" s="27">
        <f>ROUND(F156/1000*E156,2)</f>
        <v>1.08</v>
      </c>
    </row>
    <row r="157" spans="1:7" ht="22.35" customHeight="1" x14ac:dyDescent="0.25">
      <c r="A157" s="43"/>
      <c r="B157" s="42" t="s">
        <v>35</v>
      </c>
      <c r="C157" s="47"/>
      <c r="D157" s="38"/>
      <c r="E157" s="39"/>
      <c r="G157" s="45">
        <f>SUM(G158)</f>
        <v>1.64</v>
      </c>
    </row>
    <row r="158" spans="1:7" ht="12.6" customHeight="1" x14ac:dyDescent="0.25">
      <c r="A158" s="43"/>
      <c r="B158" s="43"/>
      <c r="C158" s="37" t="s">
        <v>36</v>
      </c>
      <c r="D158" s="38" t="s">
        <v>13</v>
      </c>
      <c r="E158" s="39">
        <v>30</v>
      </c>
      <c r="F158" s="27">
        <f>'[1]Перечень продуктов'!$B$81</f>
        <v>54.8</v>
      </c>
      <c r="G158" s="27">
        <f>ROUND(F158/1000*E158,2)</f>
        <v>1.64</v>
      </c>
    </row>
    <row r="159" spans="1:7" ht="15" customHeight="1" x14ac:dyDescent="0.25">
      <c r="A159" s="43"/>
      <c r="B159" s="42" t="s">
        <v>87</v>
      </c>
      <c r="C159" s="47"/>
      <c r="D159" s="38"/>
      <c r="E159" s="39"/>
      <c r="G159" s="45">
        <f>SUM(G160)</f>
        <v>10.89</v>
      </c>
    </row>
    <row r="160" spans="1:7" ht="12.6" customHeight="1" x14ac:dyDescent="0.25">
      <c r="A160" s="43"/>
      <c r="B160" s="43"/>
      <c r="C160" s="37" t="s">
        <v>80</v>
      </c>
      <c r="D160" s="38" t="s">
        <v>13</v>
      </c>
      <c r="E160" s="39">
        <v>81.599999999999994</v>
      </c>
      <c r="F160" s="27">
        <f>'[1]Перечень продуктов'!$B$62</f>
        <v>133.4</v>
      </c>
      <c r="G160" s="27">
        <f>ROUND(F160/1000*E160,2)</f>
        <v>10.89</v>
      </c>
    </row>
    <row r="161" spans="1:8" ht="15" customHeight="1" x14ac:dyDescent="0.25">
      <c r="A161" s="43"/>
      <c r="B161" s="42" t="s">
        <v>119</v>
      </c>
      <c r="C161" s="47"/>
      <c r="D161" s="38"/>
      <c r="E161" s="39"/>
      <c r="G161" s="45">
        <f>SUM(G162)</f>
        <v>26</v>
      </c>
    </row>
    <row r="162" spans="1:8" ht="12.6" customHeight="1" x14ac:dyDescent="0.25">
      <c r="A162" s="43"/>
      <c r="B162" s="43"/>
      <c r="C162" s="56" t="s">
        <v>120</v>
      </c>
      <c r="D162" s="38" t="s">
        <v>13</v>
      </c>
      <c r="E162" s="39">
        <v>102</v>
      </c>
      <c r="F162" s="27">
        <f>'[1]Перечень продуктов'!$B$71</f>
        <v>254.9</v>
      </c>
      <c r="G162" s="27">
        <f>ROUND(F162/1000*E162,2)</f>
        <v>26</v>
      </c>
      <c r="H162" s="55" t="s">
        <v>121</v>
      </c>
    </row>
    <row r="163" spans="1:8" ht="26.25" customHeight="1" x14ac:dyDescent="0.25">
      <c r="A163" s="43"/>
      <c r="B163" s="42" t="s">
        <v>89</v>
      </c>
      <c r="C163" s="47"/>
      <c r="D163" s="38"/>
      <c r="E163" s="39"/>
      <c r="G163" s="45">
        <f>ROUND(SUM(G164:G167),2)</f>
        <v>7.07</v>
      </c>
    </row>
    <row r="164" spans="1:8" ht="18.75" customHeight="1" x14ac:dyDescent="0.25">
      <c r="A164" s="43"/>
      <c r="B164" s="43"/>
      <c r="C164" s="37" t="s">
        <v>58</v>
      </c>
      <c r="D164" s="38" t="s">
        <v>13</v>
      </c>
      <c r="E164" s="39">
        <v>50.93</v>
      </c>
      <c r="F164" s="27">
        <f>'[1]Перечень продуктов'!$B$46</f>
        <v>40.729999999999997</v>
      </c>
      <c r="G164" s="27">
        <f t="shared" ref="G164:G167" si="22">ROUND(F164/1000*E164,2)</f>
        <v>2.0699999999999998</v>
      </c>
    </row>
    <row r="165" spans="1:8" x14ac:dyDescent="0.25">
      <c r="A165" s="43"/>
      <c r="B165" s="43"/>
      <c r="C165" s="37" t="s">
        <v>18</v>
      </c>
      <c r="D165" s="38" t="s">
        <v>13</v>
      </c>
      <c r="E165" s="39">
        <v>1.5</v>
      </c>
      <c r="F165" s="27">
        <f>'[1]Перечень продуктов'!$B$70</f>
        <v>11.1</v>
      </c>
      <c r="G165" s="27">
        <f>ROUND(F165/1000*E165,20)</f>
        <v>1.6650000000000002E-2</v>
      </c>
    </row>
    <row r="166" spans="1:8" x14ac:dyDescent="0.25">
      <c r="A166" s="43"/>
      <c r="B166" s="43"/>
      <c r="C166" s="37" t="s">
        <v>31</v>
      </c>
      <c r="D166" s="38" t="s">
        <v>13</v>
      </c>
      <c r="E166" s="39">
        <v>5.25</v>
      </c>
      <c r="F166" s="27">
        <f>'[1]Перечень продуктов'!$B$48</f>
        <v>485.14</v>
      </c>
      <c r="G166" s="27">
        <f t="shared" si="22"/>
        <v>2.5499999999999998</v>
      </c>
    </row>
    <row r="167" spans="1:8" x14ac:dyDescent="0.25">
      <c r="A167" s="43"/>
      <c r="B167" s="43"/>
      <c r="C167" s="37" t="s">
        <v>31</v>
      </c>
      <c r="D167" s="38" t="s">
        <v>13</v>
      </c>
      <c r="E167" s="39">
        <v>5</v>
      </c>
      <c r="F167" s="27">
        <f>'[1]Перечень продуктов'!$B$48</f>
        <v>485.14</v>
      </c>
      <c r="G167" s="27">
        <f t="shared" si="22"/>
        <v>2.4300000000000002</v>
      </c>
    </row>
    <row r="168" spans="1:8" ht="15" customHeight="1" x14ac:dyDescent="0.25">
      <c r="A168" s="43"/>
      <c r="B168" s="42" t="s">
        <v>73</v>
      </c>
      <c r="C168" s="47"/>
      <c r="D168" s="38"/>
      <c r="E168" s="39"/>
      <c r="G168" s="45">
        <f>SUM(G169:G171)</f>
        <v>7.6899999999999995</v>
      </c>
    </row>
    <row r="169" spans="1:8" x14ac:dyDescent="0.25">
      <c r="A169" s="43"/>
      <c r="B169" s="43"/>
      <c r="C169" s="37" t="s">
        <v>74</v>
      </c>
      <c r="D169" s="38" t="s">
        <v>13</v>
      </c>
      <c r="E169" s="39">
        <v>5</v>
      </c>
      <c r="F169" s="27">
        <f>'[1]Перечень продуктов'!$B$27</f>
        <v>375.42</v>
      </c>
      <c r="G169" s="27">
        <f t="shared" ref="G169:G171" si="23">ROUND(F169/1000*E169,2)</f>
        <v>1.88</v>
      </c>
    </row>
    <row r="170" spans="1:8" x14ac:dyDescent="0.25">
      <c r="A170" s="43"/>
      <c r="B170" s="43"/>
      <c r="C170" s="37" t="s">
        <v>17</v>
      </c>
      <c r="D170" s="38" t="s">
        <v>13</v>
      </c>
      <c r="E170" s="39">
        <v>20</v>
      </c>
      <c r="F170" s="27">
        <f>'[1]Перечень продуктов'!$B$65</f>
        <v>32.01</v>
      </c>
      <c r="G170" s="27">
        <f t="shared" si="23"/>
        <v>0.64</v>
      </c>
    </row>
    <row r="171" spans="1:8" x14ac:dyDescent="0.25">
      <c r="A171" s="43"/>
      <c r="B171" s="43"/>
      <c r="C171" s="37" t="s">
        <v>51</v>
      </c>
      <c r="D171" s="38" t="s">
        <v>13</v>
      </c>
      <c r="E171" s="39">
        <v>100</v>
      </c>
      <c r="F171" s="27">
        <f>'[1]Перечень продуктов'!$B$51</f>
        <v>51.71</v>
      </c>
      <c r="G171" s="27">
        <f t="shared" si="23"/>
        <v>5.17</v>
      </c>
    </row>
  </sheetData>
  <autoFilter ref="A3:G171"/>
  <mergeCells count="11">
    <mergeCell ref="B74:C74"/>
    <mergeCell ref="A102:B102"/>
    <mergeCell ref="B111:C111"/>
    <mergeCell ref="A129:B129"/>
    <mergeCell ref="A154:B154"/>
    <mergeCell ref="A1:E1"/>
    <mergeCell ref="A2:E2"/>
    <mergeCell ref="A4:B4"/>
    <mergeCell ref="A5:B5"/>
    <mergeCell ref="A33:B33"/>
    <mergeCell ref="A71:B71"/>
  </mergeCells>
  <pageMargins left="0.35433070866141736" right="0.23622047244094491" top="0" bottom="0" header="0.31496062992125984" footer="0.31496062992125984"/>
  <pageSetup paperSize="9" scale="97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Неделя 1</vt:lpstr>
      <vt:lpstr>Неделя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Каюмова Гульнара</dc:creator>
  <cp:lastModifiedBy>Каюмова Гульнара</cp:lastModifiedBy>
  <dcterms:created xsi:type="dcterms:W3CDTF">2020-09-03T06:01:21Z</dcterms:created>
  <dcterms:modified xsi:type="dcterms:W3CDTF">2020-09-03T06:02:10Z</dcterms:modified>
</cp:coreProperties>
</file>